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saveExternalLinkValues="0" codeName="ThisWorkbook" defaultThemeVersion="124226"/>
  <mc:AlternateContent xmlns:mc="http://schemas.openxmlformats.org/markup-compatibility/2006">
    <mc:Choice Requires="x15">
      <x15ac:absPath xmlns:x15ac="http://schemas.microsoft.com/office/spreadsheetml/2010/11/ac" url="https://kddx.sharepoint.com/sites/Sektorfinancija/Shared Documents/Nadzorni odbor KDD/2025/NO_29042025_I_kvartal/Burza/KDD/Engleski/"/>
    </mc:Choice>
  </mc:AlternateContent>
  <xr:revisionPtr revIDLastSave="42" documentId="8_{582820C6-8B7A-424E-BAFB-C64F03CDA574}" xr6:coauthVersionLast="47" xr6:coauthVersionMax="47" xr10:uidLastSave="{E975AD93-417B-4F64-8637-9C10DB0BAB8D}"/>
  <workbookProtection workbookAlgorithmName="SHA-512" workbookHashValue="RRla+0l4sMOo88EsGyPqFCMiEgk/DwrVNkHWsqrHg1QDjp8wY8JYYJ5n5b0PsptRtQuhQQluHFUGZ3jafoFj6Q==" workbookSaltValue="A3MI0t8xDfV2JThH+tTvhg==" workbookSpinCount="100000" lockStructure="1"/>
  <bookViews>
    <workbookView xWindow="28680" yWindow="-75" windowWidth="29040" windowHeight="15720" activeTab="6" xr2:uid="{00000000-000D-0000-FFFF-FFFF00000000}"/>
  </bookViews>
  <sheets>
    <sheet name="General data" sheetId="25"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sheet'!$A$1:$I$134</definedName>
    <definedName name="_xlnm.Print_Area" localSheetId="4">CF_D!$A$1:$I$53</definedName>
    <definedName name="_xlnm.Print_Area" localSheetId="3">CF_I!$A$1:$I$59</definedName>
    <definedName name="_xlnm.Print_Area" localSheetId="5">SOCE!$A$1:$Y$63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20" i="24" l="1"/>
  <c r="D88" i="24"/>
  <c r="B88" i="24"/>
  <c r="D60" i="24"/>
  <c r="B60" i="24"/>
  <c r="D43" i="24"/>
  <c r="B43" i="24"/>
  <c r="D32" i="24"/>
  <c r="B30" i="24"/>
  <c r="B32" i="24" s="1"/>
  <c r="D26" i="24"/>
  <c r="B26" i="24"/>
  <c r="I20" i="21" l="1"/>
  <c r="H20" i="21"/>
  <c r="I89" i="19"/>
  <c r="H89" i="19"/>
  <c r="W37" i="22" l="1"/>
  <c r="W38" i="22"/>
  <c r="Y38" i="22" l="1"/>
  <c r="Y37" i="22"/>
  <c r="W58" i="22"/>
  <c r="Y58" i="22" s="1"/>
  <c r="W57" i="22"/>
  <c r="Y57" i="22" s="1"/>
  <c r="W56" i="22"/>
  <c r="Y56" i="22" s="1"/>
  <c r="W55" i="22"/>
  <c r="Y55" i="22" s="1"/>
  <c r="W54" i="22"/>
  <c r="Y54" i="22" s="1"/>
  <c r="W53" i="22"/>
  <c r="Y53" i="22" s="1"/>
  <c r="W52" i="22"/>
  <c r="Y52" i="22" s="1"/>
  <c r="W51" i="22"/>
  <c r="Y51" i="22" s="1"/>
  <c r="W50" i="22"/>
  <c r="Y50" i="22" s="1"/>
  <c r="W49" i="22"/>
  <c r="Y49" i="22" s="1"/>
  <c r="W48" i="22"/>
  <c r="Y48" i="22" s="1"/>
  <c r="W47" i="22"/>
  <c r="Y47" i="22" s="1"/>
  <c r="W46" i="22"/>
  <c r="Y46" i="22" s="1"/>
  <c r="W45" i="22"/>
  <c r="Y45" i="22" s="1"/>
  <c r="W44" i="22"/>
  <c r="Y44" i="22" s="1"/>
  <c r="W43" i="22"/>
  <c r="Y43" i="22" s="1"/>
  <c r="W42" i="22"/>
  <c r="Y42" i="22" s="1"/>
  <c r="W41" i="22"/>
  <c r="Y41" i="22" s="1"/>
  <c r="W40" i="22"/>
  <c r="Y40" i="22" s="1"/>
  <c r="W36" i="22"/>
  <c r="Y36" i="22" s="1"/>
  <c r="W29" i="22"/>
  <c r="Y29" i="22" s="1"/>
  <c r="W28" i="22"/>
  <c r="Y28" i="22" s="1"/>
  <c r="W27" i="22"/>
  <c r="Y27" i="22" s="1"/>
  <c r="W26" i="22"/>
  <c r="Y26" i="22" s="1"/>
  <c r="W25" i="22"/>
  <c r="Y25" i="22" s="1"/>
  <c r="W24" i="22"/>
  <c r="Y24" i="22" s="1"/>
  <c r="W23" i="22"/>
  <c r="Y23" i="22" s="1"/>
  <c r="W22" i="22"/>
  <c r="Y22" i="22" s="1"/>
  <c r="W21" i="22"/>
  <c r="Y21" i="22" s="1"/>
  <c r="W20" i="22"/>
  <c r="Y20" i="22" s="1"/>
  <c r="W19" i="22"/>
  <c r="Y19" i="22" s="1"/>
  <c r="W18" i="22"/>
  <c r="Y18" i="22" s="1"/>
  <c r="W17" i="22"/>
  <c r="Y17" i="22" s="1"/>
  <c r="W16" i="22"/>
  <c r="Y16" i="22" s="1"/>
  <c r="W15" i="22"/>
  <c r="Y15" i="22" s="1"/>
  <c r="W14" i="22"/>
  <c r="W13" i="22"/>
  <c r="W12" i="22"/>
  <c r="Y12" i="22" s="1"/>
  <c r="W11" i="22"/>
  <c r="Y11" i="22" s="1"/>
  <c r="W9" i="22"/>
  <c r="W8" i="22"/>
  <c r="Y8" i="22" s="1"/>
  <c r="W7" i="22"/>
  <c r="Y7" i="22" s="1"/>
  <c r="X63" i="22"/>
  <c r="V63" i="22"/>
  <c r="U63" i="22"/>
  <c r="T63" i="22"/>
  <c r="S63" i="22"/>
  <c r="R63" i="22"/>
  <c r="Q63" i="22"/>
  <c r="P63" i="22"/>
  <c r="O63" i="22"/>
  <c r="N63" i="22"/>
  <c r="M63" i="22"/>
  <c r="L63" i="22"/>
  <c r="K63" i="22"/>
  <c r="J63" i="22"/>
  <c r="I63" i="22"/>
  <c r="H63" i="22"/>
  <c r="X61" i="22"/>
  <c r="X62" i="22" s="1"/>
  <c r="V61" i="22"/>
  <c r="V62" i="22" s="1"/>
  <c r="U61" i="22"/>
  <c r="U62" i="22" s="1"/>
  <c r="T61" i="22"/>
  <c r="T62" i="22" s="1"/>
  <c r="S61" i="22"/>
  <c r="S62" i="22" s="1"/>
  <c r="R61" i="22"/>
  <c r="R62" i="22" s="1"/>
  <c r="Q61" i="22"/>
  <c r="Q62" i="22" s="1"/>
  <c r="P61" i="22"/>
  <c r="P62" i="22" s="1"/>
  <c r="O61" i="22"/>
  <c r="O62" i="22" s="1"/>
  <c r="N61" i="22"/>
  <c r="N62" i="22" s="1"/>
  <c r="M61" i="22"/>
  <c r="M62" i="22" s="1"/>
  <c r="L61" i="22"/>
  <c r="L62" i="22" s="1"/>
  <c r="K61" i="22"/>
  <c r="K62" i="22" s="1"/>
  <c r="J61" i="22"/>
  <c r="J62" i="22" s="1"/>
  <c r="I61" i="22"/>
  <c r="I62" i="22" s="1"/>
  <c r="H61" i="22"/>
  <c r="H62" i="22" s="1"/>
  <c r="X39" i="22"/>
  <c r="X59" i="22" s="1"/>
  <c r="V39" i="22"/>
  <c r="V59" i="22" s="1"/>
  <c r="U39" i="22"/>
  <c r="U59" i="22" s="1"/>
  <c r="T39" i="22"/>
  <c r="T59" i="22" s="1"/>
  <c r="S39" i="22"/>
  <c r="S59" i="22" s="1"/>
  <c r="R39" i="22"/>
  <c r="R59" i="22" s="1"/>
  <c r="Q39" i="22"/>
  <c r="Q59" i="22" s="1"/>
  <c r="P39" i="22"/>
  <c r="P59" i="22" s="1"/>
  <c r="O39" i="22"/>
  <c r="O59" i="22" s="1"/>
  <c r="N39" i="22"/>
  <c r="N59" i="22" s="1"/>
  <c r="M39" i="22"/>
  <c r="M59" i="22" s="1"/>
  <c r="L39" i="22"/>
  <c r="L59" i="22" s="1"/>
  <c r="K39" i="22"/>
  <c r="K59" i="22" s="1"/>
  <c r="J39" i="22"/>
  <c r="J59" i="22" s="1"/>
  <c r="I39" i="22"/>
  <c r="I59" i="22" s="1"/>
  <c r="H39" i="22"/>
  <c r="H59" i="22" s="1"/>
  <c r="X34" i="22"/>
  <c r="V34" i="22"/>
  <c r="U34" i="22"/>
  <c r="T34" i="22"/>
  <c r="S34" i="22"/>
  <c r="R34" i="22"/>
  <c r="Q34" i="22"/>
  <c r="P34" i="22"/>
  <c r="O34" i="22"/>
  <c r="N34" i="22"/>
  <c r="M34" i="22"/>
  <c r="L34" i="22"/>
  <c r="K34" i="22"/>
  <c r="J34" i="22"/>
  <c r="I34" i="22"/>
  <c r="H34" i="22"/>
  <c r="X32" i="22"/>
  <c r="X33" i="22" s="1"/>
  <c r="V32" i="22"/>
  <c r="V33" i="22" s="1"/>
  <c r="U32" i="22"/>
  <c r="U33" i="22" s="1"/>
  <c r="T32" i="22"/>
  <c r="T33" i="22" s="1"/>
  <c r="S32" i="22"/>
  <c r="S33" i="22" s="1"/>
  <c r="R32" i="22"/>
  <c r="R33" i="22" s="1"/>
  <c r="Q32" i="22"/>
  <c r="Q33" i="22" s="1"/>
  <c r="P32" i="22"/>
  <c r="P33" i="22" s="1"/>
  <c r="O32" i="22"/>
  <c r="O33" i="22" s="1"/>
  <c r="N32" i="22"/>
  <c r="N33" i="22" s="1"/>
  <c r="M32" i="22"/>
  <c r="M33" i="22" s="1"/>
  <c r="L32" i="22"/>
  <c r="L33" i="22" s="1"/>
  <c r="K32" i="22"/>
  <c r="K33" i="22" s="1"/>
  <c r="J32" i="22"/>
  <c r="J33" i="22" s="1"/>
  <c r="I32" i="22"/>
  <c r="I33" i="22" s="1"/>
  <c r="H32" i="22"/>
  <c r="H33" i="22" s="1"/>
  <c r="X10" i="22"/>
  <c r="X30" i="22" s="1"/>
  <c r="V10" i="22"/>
  <c r="V30" i="22" s="1"/>
  <c r="U10" i="22"/>
  <c r="U30" i="22" s="1"/>
  <c r="T10" i="22"/>
  <c r="T30" i="22" s="1"/>
  <c r="S10" i="22"/>
  <c r="S30" i="22" s="1"/>
  <c r="R10" i="22"/>
  <c r="R30" i="22" s="1"/>
  <c r="Q10" i="22"/>
  <c r="Q30" i="22" s="1"/>
  <c r="P10" i="22"/>
  <c r="P30" i="22" s="1"/>
  <c r="O10" i="22"/>
  <c r="O30" i="22" s="1"/>
  <c r="N10" i="22"/>
  <c r="N30" i="22" s="1"/>
  <c r="M10" i="22"/>
  <c r="M30" i="22" s="1"/>
  <c r="L10" i="22"/>
  <c r="L30" i="22" s="1"/>
  <c r="K10" i="22"/>
  <c r="K30" i="22" s="1"/>
  <c r="J10" i="22"/>
  <c r="J30" i="22" s="1"/>
  <c r="I10" i="22"/>
  <c r="I30" i="22" s="1"/>
  <c r="H10" i="22"/>
  <c r="H30" i="22" s="1"/>
  <c r="I13" i="21"/>
  <c r="H13" i="21"/>
  <c r="J98" i="19"/>
  <c r="K98" i="19"/>
  <c r="I98" i="19"/>
  <c r="H98" i="19"/>
  <c r="J91" i="19"/>
  <c r="K91" i="19"/>
  <c r="I91" i="19"/>
  <c r="H91" i="19"/>
  <c r="I85" i="18"/>
  <c r="H85" i="18"/>
  <c r="H91" i="18"/>
  <c r="I91" i="18"/>
  <c r="H90" i="19" l="1"/>
  <c r="I90" i="19"/>
  <c r="W39" i="22"/>
  <c r="W59" i="22" s="1"/>
  <c r="H21" i="21"/>
  <c r="I21" i="21"/>
  <c r="W10" i="22"/>
  <c r="W30" i="22" s="1"/>
  <c r="Y9" i="22"/>
  <c r="Y10" i="22" s="1"/>
  <c r="W34" i="22"/>
  <c r="Y39" i="22"/>
  <c r="W63" i="22"/>
  <c r="K90" i="19"/>
  <c r="J90" i="19"/>
  <c r="H108" i="19"/>
  <c r="H109" i="19" s="1"/>
  <c r="I108" i="19"/>
  <c r="I109" i="19" s="1"/>
  <c r="K108" i="19"/>
  <c r="K109" i="19" s="1"/>
  <c r="J108" i="19"/>
  <c r="J109" i="19" s="1"/>
  <c r="Y13" i="22"/>
  <c r="W61" i="22"/>
  <c r="W62" i="22" s="1"/>
  <c r="W32" i="22"/>
  <c r="W33" i="22" s="1"/>
  <c r="Y14" i="22"/>
  <c r="I78" i="18"/>
  <c r="H78" i="18"/>
  <c r="Y30" i="22" l="1"/>
  <c r="H48" i="21"/>
  <c r="H42" i="21"/>
  <c r="H35" i="21"/>
  <c r="H29" i="21"/>
  <c r="H54" i="20"/>
  <c r="H48" i="20"/>
  <c r="H41" i="20"/>
  <c r="H35" i="20"/>
  <c r="H19" i="20"/>
  <c r="I9" i="20"/>
  <c r="I111" i="19"/>
  <c r="I85" i="19"/>
  <c r="I70" i="19"/>
  <c r="I48" i="19"/>
  <c r="I37" i="19"/>
  <c r="H29" i="19"/>
  <c r="H26" i="19"/>
  <c r="H20" i="19"/>
  <c r="H16" i="19"/>
  <c r="I8" i="19"/>
  <c r="H117" i="18"/>
  <c r="H105" i="18"/>
  <c r="H98" i="18"/>
  <c r="H94" i="18"/>
  <c r="H60" i="18"/>
  <c r="H53" i="18"/>
  <c r="H45" i="18"/>
  <c r="H38" i="18"/>
  <c r="H27" i="18"/>
  <c r="H17" i="18"/>
  <c r="H10" i="18"/>
  <c r="H55" i="20" l="1"/>
  <c r="I60" i="19"/>
  <c r="H49" i="21"/>
  <c r="H36" i="21"/>
  <c r="H75" i="18"/>
  <c r="H133" i="18" s="1"/>
  <c r="H42" i="20"/>
  <c r="H9" i="18"/>
  <c r="H14" i="19"/>
  <c r="H44" i="18"/>
  <c r="Y61" i="22"/>
  <c r="Y62" i="22" s="1"/>
  <c r="Y59" i="22"/>
  <c r="Y34" i="22"/>
  <c r="I48" i="21"/>
  <c r="I42" i="21"/>
  <c r="I35" i="21"/>
  <c r="I29" i="21"/>
  <c r="I54" i="20"/>
  <c r="I48" i="20"/>
  <c r="I41" i="20"/>
  <c r="I35" i="20"/>
  <c r="I19" i="20"/>
  <c r="I18" i="20"/>
  <c r="H9" i="20"/>
  <c r="H18" i="20" s="1"/>
  <c r="H24" i="20" s="1"/>
  <c r="H27" i="20" s="1"/>
  <c r="K111" i="19"/>
  <c r="J111" i="19"/>
  <c r="H111" i="19"/>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7" i="18"/>
  <c r="I105" i="18"/>
  <c r="I98" i="18"/>
  <c r="I94" i="18"/>
  <c r="I75" i="18" s="1"/>
  <c r="I60" i="18"/>
  <c r="I53" i="18"/>
  <c r="I45" i="18"/>
  <c r="I38" i="18"/>
  <c r="I27" i="18"/>
  <c r="I17" i="18"/>
  <c r="I10" i="18"/>
  <c r="H57" i="20" l="1"/>
  <c r="H59" i="20" s="1"/>
  <c r="H51" i="21"/>
  <c r="H53" i="21" s="1"/>
  <c r="I24" i="20"/>
  <c r="I27" i="20" s="1"/>
  <c r="I55" i="20"/>
  <c r="K60" i="19"/>
  <c r="Y63" i="22"/>
  <c r="Y32" i="22"/>
  <c r="Y33" i="22" s="1"/>
  <c r="I36" i="21"/>
  <c r="K14" i="19"/>
  <c r="K61" i="19" s="1"/>
  <c r="J60" i="19"/>
  <c r="I133" i="18"/>
  <c r="I49" i="21"/>
  <c r="I44" i="18"/>
  <c r="H61" i="19"/>
  <c r="I14" i="19"/>
  <c r="I61" i="19" s="1"/>
  <c r="H72" i="18"/>
  <c r="H60" i="19"/>
  <c r="J14" i="19"/>
  <c r="J61" i="19" s="1"/>
  <c r="I9" i="18"/>
  <c r="I42" i="20"/>
  <c r="K62" i="19" l="1"/>
  <c r="K66" i="19" s="1"/>
  <c r="I57" i="20"/>
  <c r="I59" i="20" s="1"/>
  <c r="I51" i="21"/>
  <c r="I53" i="21" s="1"/>
  <c r="J63" i="19"/>
  <c r="K64" i="19"/>
  <c r="K63" i="19"/>
  <c r="H64" i="19"/>
  <c r="I72" i="18"/>
  <c r="I62" i="19"/>
  <c r="I63" i="19"/>
  <c r="I64" i="19"/>
  <c r="H62" i="19"/>
  <c r="H66" i="19" s="1"/>
  <c r="H63" i="19"/>
  <c r="J62" i="19"/>
  <c r="J66" i="19" s="1"/>
  <c r="J64" i="19"/>
  <c r="K68" i="19" l="1"/>
  <c r="K67" i="19"/>
  <c r="H67" i="19"/>
  <c r="H68" i="19"/>
  <c r="I66" i="19"/>
  <c r="I68" i="19"/>
  <c r="I67" i="19"/>
  <c r="J67" i="19"/>
  <c r="J68" i="19"/>
</calcChain>
</file>

<file path=xl/sharedStrings.xml><?xml version="1.0" encoding="utf-8"?>
<sst xmlns="http://schemas.openxmlformats.org/spreadsheetml/2006/main" count="674" uniqueCount="617">
  <si>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</si>
  <si>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</si>
  <si>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</si>
  <si>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</si>
  <si>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</si>
  <si>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</si>
  <si>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</si>
  <si>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</si>
  <si>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</si>
  <si>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</si>
  <si>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</si>
  <si>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</si>
  <si>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</si>
  <si>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</si>
  <si>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</si>
  <si>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</si>
  <si>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</si>
  <si>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</si>
  <si>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</si>
  <si>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</si>
  <si>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</si>
  <si>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</si>
  <si>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</si>
  <si>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</si>
  <si>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</si>
  <si>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</si>
  <si>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</si>
  <si>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</si>
  <si>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</si>
  <si>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</si>
  <si>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</si>
  <si>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</si>
  <si>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</si>
  <si>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</si>
  <si>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</si>
  <si>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</si>
  <si>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</si>
  <si>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</si>
  <si>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</si>
  <si>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</si>
  <si>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</si>
  <si>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</si>
  <si>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</si>
  <si>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</si>
  <si>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</si>
  <si>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</si>
  <si>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</si>
  <si>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 xml:space="preserve">At the reporting date of the current period
</t>
    </r>
  </si>
  <si>
    <r>
      <rPr>
        <b/>
        <sz val="9"/>
        <rFont val="Arial"/>
        <family val="2"/>
        <charset val="238"/>
      </rPr>
      <t>A) RECEIVABLES FOR SUBSCRIBED CAPITAL UNPAID</t>
    </r>
  </si>
  <si>
    <r>
      <rPr>
        <b/>
        <sz val="9"/>
        <rFont val="Arial"/>
        <family val="2"/>
        <charset val="238"/>
      </rPr>
      <t xml:space="preserve">B)  FIXED ASSETS </t>
    </r>
    <r>
      <rPr>
        <sz val="9"/>
        <rFont val="Arial"/>
        <family val="2"/>
        <charset val="238"/>
      </rPr>
      <t>(ADP 003+010+020+031+036)</t>
    </r>
  </si>
  <si>
    <r>
      <rPr>
        <sz val="9"/>
        <rFont val="Arial"/>
        <family val="2"/>
        <charset val="238"/>
      </rPr>
      <t>I INTANGIBLE ASSETS (ADP 004 to 009)</t>
    </r>
  </si>
  <si>
    <r>
      <rPr>
        <sz val="9"/>
        <rFont val="Arial"/>
        <family val="2"/>
        <charset val="238"/>
      </rPr>
      <t xml:space="preserve">    3 Goodwill</t>
    </r>
  </si>
  <si>
    <r>
      <rPr>
        <sz val="9"/>
        <rFont val="Arial"/>
        <family val="2"/>
        <charset val="238"/>
      </rPr>
      <t xml:space="preserve">    4 Advances for the purchase of intangible assets</t>
    </r>
  </si>
  <si>
    <r>
      <rPr>
        <sz val="9"/>
        <rFont val="Arial"/>
        <family val="2"/>
        <charset val="238"/>
      </rPr>
      <t xml:space="preserve">    5 Intangible assets in preparation</t>
    </r>
  </si>
  <si>
    <r>
      <rPr>
        <sz val="9"/>
        <rFont val="Arial"/>
        <family val="2"/>
        <charset val="238"/>
      </rPr>
      <t xml:space="preserve">    6 Other intangible assets</t>
    </r>
  </si>
  <si>
    <r>
      <rPr>
        <sz val="9"/>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</si>
  <si>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</si>
  <si>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</si>
  <si>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</si>
  <si>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</si>
  <si>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</si>
  <si>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Advances for the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</si>
  <si>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</si>
  <si>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</si>
  <si>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</si>
  <si>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</si>
  <si>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</si>
  <si>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</si>
  <si>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</si>
  <si>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</si>
  <si>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</si>
  <si>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</si>
  <si>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</si>
  <si>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</si>
  <si>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</si>
  <si>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</si>
  <si>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</si>
  <si>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</si>
  <si>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</si>
  <si>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</si>
  <si>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</si>
  <si>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rFont val="Arial"/>
        <family val="2"/>
        <charset val="238"/>
      </rPr>
      <t>V DEFERRED TAX ASSETS</t>
    </r>
  </si>
  <si>
    <r>
      <rPr>
        <b/>
        <sz val="9"/>
        <rFont val="Arial"/>
        <family val="2"/>
        <charset val="238"/>
      </rPr>
      <t xml:space="preserve">C)  CURRENT ASSETS </t>
    </r>
    <r>
      <rPr>
        <sz val="9"/>
        <rFont val="Arial"/>
        <family val="2"/>
        <charset val="238"/>
      </rPr>
      <t>(ADP 038+046+053+063)</t>
    </r>
  </si>
  <si>
    <r>
      <rPr>
        <sz val="9"/>
        <rFont val="Arial"/>
        <family val="2"/>
        <charset val="238"/>
      </rPr>
      <t>I INVENTORIES (ADP 039 to 045)</t>
    </r>
  </si>
  <si>
    <r>
      <rPr>
        <sz val="9"/>
        <rFont val="Arial"/>
        <family val="2"/>
        <charset val="238"/>
      </rPr>
      <t xml:space="preserve">    1 Raw materials and consumables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</si>
  <si>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</si>
  <si>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</si>
  <si>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</si>
  <si>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Advances for inventories</t>
    </r>
  </si>
  <si>
    <r>
      <rPr>
        <sz val="9"/>
        <rFont val="Arial"/>
        <family val="2"/>
        <charset val="238"/>
      </rPr>
      <t xml:space="preserve">    6 Fixed assets held for sale</t>
    </r>
  </si>
  <si>
    <r>
      <rPr>
        <sz val="9"/>
        <rFont val="Arial"/>
        <family val="2"/>
        <charset val="238"/>
      </rPr>
      <t xml:space="preserve">    7 Biological assets</t>
    </r>
  </si>
  <si>
    <r>
      <rPr>
        <sz val="9"/>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</si>
  <si>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</si>
  <si>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</si>
  <si>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</si>
  <si>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</si>
  <si>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</si>
  <si>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</si>
  <si>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rFont val="Arial"/>
        <family val="2"/>
        <charset val="238"/>
      </rPr>
      <t>III CURRENT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</si>
  <si>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</si>
  <si>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</si>
  <si>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</si>
  <si>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</si>
  <si>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</si>
  <si>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</si>
  <si>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</si>
  <si>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</si>
  <si>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</si>
  <si>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rFont val="Arial"/>
        <family val="2"/>
        <charset val="238"/>
      </rPr>
      <t>IV CASH AT BANK AND IN HAND</t>
    </r>
  </si>
  <si>
    <r>
      <rPr>
        <b/>
        <sz val="9"/>
        <rFont val="Arial"/>
        <family val="2"/>
        <charset val="238"/>
      </rPr>
      <t>D ) PREPAID EXPENSES AND ACCRUED INCOME</t>
    </r>
  </si>
  <si>
    <r>
      <rPr>
        <b/>
        <sz val="9"/>
        <rFont val="Arial"/>
        <family val="2"/>
        <charset val="238"/>
      </rPr>
      <t xml:space="preserve">E)  TOTAL ASSETS </t>
    </r>
    <r>
      <rPr>
        <sz val="9"/>
        <rFont val="Arial"/>
        <family val="2"/>
        <charset val="238"/>
      </rPr>
      <t>(ADP 001+002+037+064)</t>
    </r>
  </si>
  <si>
    <r>
      <rPr>
        <b/>
        <sz val="9"/>
        <rFont val="Arial"/>
        <family val="2"/>
        <charset val="238"/>
      </rPr>
      <t>OFF-BALANCE SHEET ITEMS</t>
    </r>
  </si>
  <si>
    <r>
      <rPr>
        <b/>
        <sz val="9"/>
        <color rgb="FF000080"/>
        <rFont val="Arial"/>
        <family val="2"/>
        <charset val="238"/>
      </rPr>
      <t>LIABILITIES</t>
    </r>
  </si>
  <si>
    <r>
      <rPr>
        <sz val="9"/>
        <rFont val="Arial"/>
        <family val="2"/>
        <charset val="238"/>
      </rPr>
      <t>I INITIAL (SUBSCRIBED) CAPITAL</t>
    </r>
  </si>
  <si>
    <r>
      <rPr>
        <sz val="9"/>
        <rFont val="Arial"/>
        <family val="2"/>
        <charset val="238"/>
      </rPr>
      <t>II CAPITAL RESERVES</t>
    </r>
  </si>
  <si>
    <r>
      <rPr>
        <sz val="9"/>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</si>
  <si>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</si>
  <si>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</si>
  <si>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</si>
  <si>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t>
    </r>
  </si>
  <si>
    <r>
      <rPr>
        <sz val="9"/>
        <rFont val="Arial"/>
        <family val="2"/>
        <charset val="238"/>
      </rPr>
      <t xml:space="preserve">     5 Other reserves</t>
    </r>
  </si>
  <si>
    <r>
      <rPr>
        <sz val="9"/>
        <rFont val="Arial"/>
        <family val="2"/>
        <charset val="238"/>
      </rPr>
      <t>IV REVALUATION RESERVES</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</si>
  <si>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</si>
  <si>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</si>
  <si>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</si>
  <si>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</si>
  <si>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 xml:space="preserve">     1 Profit for the business year</t>
    </r>
  </si>
  <si>
    <r>
      <rPr>
        <sz val="9"/>
        <rFont val="Arial"/>
        <family val="2"/>
        <charset val="238"/>
      </rPr>
      <t xml:space="preserve">     2 Loss for the business year</t>
    </r>
  </si>
  <si>
    <r>
      <rPr>
        <sz val="9"/>
        <rFont val="Arial"/>
        <family val="2"/>
        <charset val="238"/>
      </rPr>
      <t>VIII MINORITY (NON-CONTROLLING) INTEREST</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</si>
  <si>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</si>
  <si>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</si>
  <si>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</si>
  <si>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</si>
  <si>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</si>
  <si>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</si>
  <si>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</si>
  <si>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</si>
  <si>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</si>
  <si>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</si>
  <si>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</si>
  <si>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</si>
  <si>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</si>
  <si>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</si>
  <si>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</si>
  <si>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</si>
  <si>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</si>
  <si>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</si>
  <si>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</si>
  <si>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</si>
  <si>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</si>
  <si>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</si>
  <si>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</si>
  <si>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</si>
  <si>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</si>
  <si>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</si>
  <si>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Liabilities to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</si>
  <si>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</si>
  <si>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</si>
  <si>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</si>
  <si>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</si>
  <si>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rFont val="Arial"/>
        <family val="2"/>
        <charset val="238"/>
      </rPr>
      <t>E) ACCRUALS AND DEFERRED INCOME</t>
    </r>
  </si>
  <si>
    <r>
      <rPr>
        <b/>
        <sz val="9"/>
        <rFont val="Arial"/>
        <family val="2"/>
        <charset val="238"/>
      </rPr>
      <t>G)  OFF-BALANCE SHEET ITEMS</t>
    </r>
  </si>
  <si>
    <r>
      <rPr>
        <b/>
        <sz val="12"/>
        <rFont val="Arial"/>
        <family val="2"/>
        <charset val="238"/>
      </rPr>
      <t>STATEMENT OF PROFIT OR LOSS</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</si>
  <si>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</si>
  <si>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</si>
  <si>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</si>
  <si>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</si>
  <si>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</si>
  <si>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</si>
  <si>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b/>
        <sz val="8"/>
        <rFont val="Arial"/>
        <family val="2"/>
        <charset val="238"/>
      </rPr>
      <t xml:space="preserve">Cumulative </t>
    </r>
  </si>
  <si>
    <r>
      <rPr>
        <b/>
        <sz val="8"/>
        <rFont val="Arial"/>
        <family val="2"/>
        <charset val="238"/>
      </rPr>
      <t>Quarter</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</si>
  <si>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</si>
  <si>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</si>
  <si>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</si>
  <si>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</si>
  <si>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</si>
  <si>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sz val="9"/>
        <rFont val="Arial"/>
        <family val="2"/>
        <charset val="238"/>
      </rPr>
      <t xml:space="preserve">    1 Changes in inventories of work in progress and finished goods</t>
    </r>
  </si>
  <si>
    <r>
      <rPr>
        <i/>
        <sz val="9"/>
        <rFont val="Arial"/>
        <family val="2"/>
        <charset val="238"/>
      </rPr>
      <t xml:space="preserve">        a) Costs of raw materials and consumables </t>
    </r>
  </si>
  <si>
    <r>
      <rPr>
        <i/>
        <sz val="9"/>
        <rFont val="Arial"/>
        <family val="2"/>
        <charset val="238"/>
      </rPr>
      <t xml:space="preserve">        b) Costs of goods sold </t>
    </r>
  </si>
  <si>
    <r>
      <rPr>
        <i/>
        <sz val="9"/>
        <rFont val="Arial"/>
        <family val="2"/>
        <charset val="238"/>
      </rPr>
      <t xml:space="preserve">        c) Other external costs </t>
    </r>
  </si>
  <si>
    <r>
      <rPr>
        <i/>
        <sz val="9"/>
        <rFont val="Arial"/>
        <family val="2"/>
        <charset val="238"/>
      </rPr>
      <t xml:space="preserve">        a) Net salaries and wages</t>
    </r>
  </si>
  <si>
    <r>
      <rPr>
        <i/>
        <sz val="9"/>
        <rFont val="Arial"/>
        <family val="2"/>
        <charset val="238"/>
      </rPr>
      <t xml:space="preserve">        b) Tax and contributions from salary costs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</si>
  <si>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</si>
  <si>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</si>
  <si>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costs</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</si>
  <si>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</si>
  <si>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</si>
  <si>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</si>
  <si>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</si>
  <si>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</si>
  <si>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</si>
  <si>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</si>
  <si>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</si>
  <si>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</si>
  <si>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</si>
  <si>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interests</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</si>
  <si>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</si>
  <si>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</si>
  <si>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</si>
  <si>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</si>
  <si>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</si>
  <si>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</si>
  <si>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</si>
  <si>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</si>
  <si>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</si>
  <si>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</si>
  <si>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</si>
  <si>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</si>
  <si>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</si>
  <si>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</si>
  <si>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</si>
  <si>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UNDERTAKINGS LINKED BY VRITUE OF PARTICIPATING INTERESTS</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</si>
  <si>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</si>
  <si>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</si>
  <si>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</si>
  <si>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XII  INCOME TAX</t>
    </r>
  </si>
  <si>
    <r>
      <rPr>
        <b/>
        <sz val="9"/>
        <color rgb="FF000080"/>
        <rFont val="Arial"/>
        <family val="2"/>
        <charset val="238"/>
      </rPr>
      <t>DISCONTINUED OPERATIONS (to be filled in by undertakings subject to IFRS only with discontinued operations)</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</si>
  <si>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</si>
  <si>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</si>
  <si>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</si>
  <si>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b/>
        <sz val="9"/>
        <color rgb="FF000080"/>
        <rFont val="Arial"/>
        <family val="2"/>
        <charset val="238"/>
      </rPr>
      <t>TOTAL OPERATIONS (to be filled in only by undertakings subject to IFRS with discontinued operations)</t>
    </r>
  </si>
  <si>
    <r>
      <rPr>
        <b/>
        <sz val="9"/>
        <color rgb="FF000080"/>
        <rFont val="Arial"/>
        <family val="2"/>
        <charset val="238"/>
      </rPr>
      <t>APPENDIX to the P&amp;L (to be filled in by undertakings that draw up consolidated annual financial statements)</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</si>
  <si>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</si>
  <si>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</si>
  <si>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</si>
  <si>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</si>
  <si>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color rgb="FF000080"/>
        <rFont val="Arial"/>
        <family val="2"/>
        <charset val="238"/>
      </rPr>
      <t>APPENDIX to the Statement on comprehensive income (to be filled in by undertakings that draw up consolidated statements)</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</si>
  <si>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</si>
  <si>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</si>
  <si>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</si>
  <si>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</si>
  <si>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</si>
  <si>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</si>
  <si>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</si>
  <si>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</si>
  <si>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</si>
  <si>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</si>
  <si>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</si>
  <si>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</si>
  <si>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</si>
  <si>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</si>
  <si>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</si>
  <si>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</si>
  <si>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</si>
  <si>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</si>
  <si>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</si>
  <si>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</si>
  <si>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working capital </t>
    </r>
    <r>
      <rPr>
        <sz val="9"/>
        <rFont val="Arial"/>
        <family val="2"/>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</si>
  <si>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</si>
  <si>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</si>
  <si>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</si>
  <si>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</si>
  <si>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working capital</t>
    </r>
  </si>
  <si>
    <r>
      <rPr>
        <b/>
        <sz val="9"/>
        <rFont val="Arial"/>
        <family val="2"/>
        <charset val="238"/>
      </rPr>
      <t xml:space="preserve">II Cash from operations </t>
    </r>
    <r>
      <rPr>
        <sz val="9"/>
        <rFont val="Arial"/>
        <family val="2"/>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</si>
  <si>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</si>
  <si>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</si>
  <si>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</si>
  <si>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</si>
  <si>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</si>
  <si>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</si>
  <si>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</si>
  <si>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</si>
  <si>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</si>
  <si>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</si>
  <si>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</si>
  <si>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</si>
  <si>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</si>
  <si>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</si>
  <si>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</si>
  <si>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</si>
  <si>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charset val="238"/>
      </rPr>
      <t>(ADP 028 to 032)</t>
    </r>
  </si>
  <si>
    <r>
      <rPr>
        <b/>
        <sz val="9"/>
        <color rgb="FF000080"/>
        <rFont val="Arial"/>
        <family val="2"/>
        <charset val="238"/>
      </rPr>
      <t xml:space="preserve">B) NET CASH FLOW FROM INVESTMENT ACTIVITIES </t>
    </r>
    <r>
      <rPr>
        <sz val="9"/>
        <color rgb="FF000080"/>
        <rFont val="Arial"/>
        <family val="2"/>
        <charset val="238"/>
      </rPr>
      <t>(ADP 027 +033)</t>
    </r>
  </si>
  <si>
    <r>
      <rPr>
        <b/>
        <sz val="9"/>
        <color rgb="FF000080"/>
        <rFont val="Arial"/>
        <family val="2"/>
        <charset val="238"/>
      </rPr>
      <t>Cash flow from financing activities</t>
    </r>
  </si>
  <si>
    <r>
      <rPr>
        <sz val="9"/>
        <rFont val="Arial"/>
        <family val="2"/>
        <charset val="238"/>
      </rPr>
      <t>1 Cash receipts from the increase in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</si>
  <si>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</si>
  <si>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</si>
  <si>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</si>
  <si>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</si>
  <si>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</si>
  <si>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Cash payments for dividends</t>
    </r>
  </si>
  <si>
    <r>
      <rPr>
        <sz val="9"/>
        <rFont val="Arial"/>
        <family val="2"/>
        <charset val="238"/>
      </rPr>
      <t xml:space="preserve">3 Cash payments for finance lease </t>
    </r>
  </si>
  <si>
    <r>
      <rPr>
        <sz val="9"/>
        <rFont val="Arial"/>
        <family val="2"/>
        <charset val="238"/>
      </rPr>
      <t>4 Cash payments for the redemption of treasury shares and decrease in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</si>
  <si>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</si>
  <si>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charset val="238"/>
      </rPr>
      <t>(ADP 040 to 044)</t>
    </r>
  </si>
  <si>
    <r>
      <rPr>
        <b/>
        <sz val="9"/>
        <color rgb="FF000080"/>
        <rFont val="Arial"/>
        <family val="2"/>
        <charset val="238"/>
      </rPr>
      <t xml:space="preserve">C) NET CASH FLOW FROM FINANCING ACTIVITIES </t>
    </r>
    <r>
      <rPr>
        <sz val="9"/>
        <color rgb="FF000080"/>
        <rFont val="Arial"/>
        <family val="2"/>
        <charset val="238"/>
      </rPr>
      <t>(ADP 039 +045)</t>
    </r>
  </si>
  <si>
    <r>
      <rPr>
        <sz val="9"/>
        <rFont val="Arial"/>
        <family val="2"/>
        <charset val="238"/>
      </rPr>
      <t>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</si>
  <si>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charset val="238"/>
      </rPr>
      <t>(ADP 020+034+046+047)</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</si>
  <si>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</si>
  <si>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charset val="238"/>
      </rPr>
      <t>(ADP 048+049)</t>
    </r>
  </si>
  <si>
    <r>
      <rPr>
        <b/>
        <sz val="12"/>
        <rFont val="Arial"/>
        <family val="2"/>
        <charset val="238"/>
      </rPr>
      <t>STATEMENT OF CASH FLOWS - 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</si>
  <si>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</si>
  <si>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</si>
  <si>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</si>
  <si>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</si>
  <si>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</si>
  <si>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</si>
  <si>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</si>
  <si>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</si>
  <si>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</si>
  <si>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</si>
  <si>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</si>
  <si>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b/>
        <sz val="9"/>
        <color rgb="FF000080"/>
        <rFont val="Arial"/>
        <family val="2"/>
        <charset val="238"/>
      </rPr>
      <t>Cash flow from investment activities</t>
    </r>
  </si>
  <si>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</si>
  <si>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</si>
  <si>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</si>
  <si>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</si>
  <si>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the repayment of loans and deposits</t>
    </r>
  </si>
  <si>
    <r>
      <rPr>
        <sz val="9"/>
        <rFont val="Arial"/>
        <family val="2"/>
        <charset val="238"/>
      </rPr>
      <t xml:space="preserve"> 6 Other cash receipts from investment activities</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</si>
  <si>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</si>
  <si>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</si>
  <si>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</si>
  <si>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</si>
  <si>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</si>
  <si>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color rgb="FF000080"/>
        <rFont val="Arial"/>
        <family val="2"/>
        <charset val="238"/>
      </rPr>
      <t>Cash flow from financing activities</t>
    </r>
  </si>
  <si>
    <r>
      <rPr>
        <sz val="9"/>
        <rFont val="Arial"/>
        <family val="2"/>
        <charset val="238"/>
      </rPr>
      <t xml:space="preserve">     1 Cash receipts from the increase in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</si>
  <si>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</si>
  <si>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</si>
  <si>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</si>
  <si>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</si>
  <si>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</si>
  <si>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</si>
  <si>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in initial (subscribed) capital</t>
    </r>
  </si>
  <si>
    <r>
      <rPr>
        <sz val="9"/>
        <rFont val="Arial"/>
        <family val="2"/>
        <charset val="238"/>
      </rPr>
      <t xml:space="preserve">     5 Other cash payments from financing activities</t>
    </r>
  </si>
  <si>
    <r>
      <rPr>
        <sz val="9"/>
        <rFont val="Arial"/>
        <family val="2"/>
        <charset val="238"/>
      </rPr>
      <t xml:space="preserve">  1 Unrealised exchange rate differences in respect of cash and cash equivalents</t>
    </r>
  </si>
  <si>
    <r>
      <rPr>
        <b/>
        <sz val="9"/>
        <color rgb="FF000080"/>
        <rFont val="Arial"/>
        <family val="2"/>
        <charset val="238"/>
      </rPr>
      <t>E) CASH AND CASH EQUIVALENTS AT THE BEGINNING OF THE PERIOD</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</si>
  <si>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</si>
  <si>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</si>
  <si>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</si>
  <si>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</si>
  <si>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</si>
  <si>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</si>
  <si>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charset val="238"/>
      </rPr>
      <t>(non-controlling)</t>
    </r>
    <r>
      <rPr>
        <b/>
        <sz val="8"/>
        <color rgb="FFFFFFFF"/>
        <rFont val="Arial"/>
        <family val="2"/>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</si>
  <si>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</si>
  <si>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</si>
  <si>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</si>
  <si>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</si>
  <si>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</si>
  <si>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</si>
  <si>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</si>
  <si>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</si>
  <si>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</si>
  <si>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</si>
  <si>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</si>
  <si>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</si>
  <si>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</si>
  <si>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</si>
  <si>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</si>
  <si>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</si>
  <si>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</si>
  <si>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</si>
  <si>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</si>
  <si>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</si>
  <si>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</si>
  <si>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</si>
  <si>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</si>
  <si>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</si>
  <si>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</si>
  <si>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</si>
  <si>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</si>
  <si>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</si>
  <si>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</si>
  <si>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</si>
  <si>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</si>
  <si>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</si>
  <si>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</si>
  <si>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</si>
  <si>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</si>
  <si>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</si>
  <si>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</si>
  <si>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</si>
  <si>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</si>
  <si>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18 Redemption of treasury shares/holdings</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</si>
  <si>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</si>
  <si>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family val="2"/>
        <charset val="238"/>
      </rPr>
      <t>(ADP 06 to 14)</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</si>
  <si>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</si>
  <si>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</si>
  <si>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</si>
  <si>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</si>
  <si>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</si>
  <si>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</si>
  <si>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</si>
  <si>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</si>
  <si>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</si>
  <si>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</si>
  <si>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</si>
  <si>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</si>
  <si>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b/>
        <sz val="8"/>
        <color rgb="FF000080"/>
        <rFont val="Arial"/>
        <family val="2"/>
        <charset val="238"/>
      </rPr>
      <t>APPENDIX TO THE STATEMENT OF CHANGES IN EQUITY (to be filled in by undertakings that draw up financial statements in accordance with the IFRS)</t>
    </r>
  </si>
  <si>
    <t>1.</t>
  </si>
  <si>
    <t>2.</t>
  </si>
  <si>
    <t>3.</t>
  </si>
  <si>
    <t>4.</t>
  </si>
  <si>
    <t>V FAIR VALUE RESERVES  AND OTHER (ADP 078 to 082)</t>
  </si>
  <si>
    <t xml:space="preserve">     1 Financial assets at fair value through other comprehensive income (i.e. available for sale)</t>
  </si>
  <si>
    <t xml:space="preserve">     4 Other fair value reserves</t>
  </si>
  <si>
    <t xml:space="preserve">     5 Exchange differences arising from the translation of foreign operations (consolidation)</t>
  </si>
  <si>
    <t>VI RETAINED PROFIT OR LOSS BROUGHT FORWARD (ADP 084-085)</t>
  </si>
  <si>
    <t>VII PROFIT OR LOSS FOR THE BUSINESS YEAR (ADP 087-088)</t>
  </si>
  <si>
    <r>
      <t xml:space="preserve">B)  PROVISIONS </t>
    </r>
    <r>
      <rPr>
        <sz val="9"/>
        <rFont val="Arial"/>
        <family val="2"/>
        <charset val="238"/>
      </rPr>
      <t>(ADP 091 to 096)</t>
    </r>
  </si>
  <si>
    <r>
      <t xml:space="preserve">C)  LONG-TERM LIABILITIES </t>
    </r>
    <r>
      <rPr>
        <sz val="9"/>
        <rFont val="Arial"/>
        <family val="2"/>
        <charset val="238"/>
      </rPr>
      <t>(ADP 098 to 108)</t>
    </r>
  </si>
  <si>
    <r>
      <t xml:space="preserve">D)  SHORT-TERM LIABILITIES </t>
    </r>
    <r>
      <rPr>
        <sz val="9"/>
        <rFont val="Arial"/>
        <family val="2"/>
        <charset val="238"/>
      </rPr>
      <t>(ADP 110 to 123)</t>
    </r>
  </si>
  <si>
    <t>F)  TOTAL – LIABILITIES (ADP 067+090+097+109+124)</t>
  </si>
  <si>
    <r>
      <t xml:space="preserve">I OPERATING INCOME </t>
    </r>
    <r>
      <rPr>
        <sz val="9"/>
        <color rgb="FF333399"/>
        <rFont val="Arial"/>
        <family val="2"/>
        <charset val="238"/>
      </rPr>
      <t>(ADP 002 to 006)</t>
    </r>
  </si>
  <si>
    <r>
      <rPr>
        <b/>
        <sz val="9"/>
        <color rgb="FF333399"/>
        <rFont val="Arial"/>
        <family val="2"/>
        <charset val="238"/>
      </rPr>
      <t xml:space="preserve">II OPERATING EXPENSES </t>
    </r>
    <r>
      <rPr>
        <sz val="9"/>
        <color rgb="FF333399"/>
        <rFont val="Arial"/>
        <family val="2"/>
        <charset val="238"/>
      </rPr>
      <t>(ADP 08+009+013+017+018+019+022+029)</t>
    </r>
  </si>
  <si>
    <t xml:space="preserve">    2 Material costs (ADP 010 to 012)</t>
  </si>
  <si>
    <t xml:space="preserve">   3 Staff costs (ADP 014 to 016)</t>
  </si>
  <si>
    <t xml:space="preserve">   6 Value adjustments (ADP 020+021)</t>
  </si>
  <si>
    <t xml:space="preserve">   7 Provisions (ADP 023 to 028)</t>
  </si>
  <si>
    <r>
      <rPr>
        <b/>
        <sz val="9"/>
        <color rgb="FF333399"/>
        <rFont val="Arial"/>
        <family val="2"/>
        <charset val="238"/>
      </rPr>
      <t xml:space="preserve">III FINANCIAL INCOME </t>
    </r>
    <r>
      <rPr>
        <sz val="9"/>
        <color rgb="FF333399"/>
        <rFont val="Arial"/>
        <family val="2"/>
        <charset val="238"/>
      </rPr>
      <t>(ADP 031 to 040)</t>
    </r>
  </si>
  <si>
    <r>
      <rPr>
        <b/>
        <sz val="9"/>
        <color rgb="FF333399"/>
        <rFont val="Arial"/>
        <family val="2"/>
        <charset val="238"/>
      </rPr>
      <t xml:space="preserve">IV FINANCIAL EXPENSES </t>
    </r>
    <r>
      <rPr>
        <sz val="9"/>
        <color rgb="FF333399"/>
        <rFont val="Arial"/>
        <family val="2"/>
        <charset val="238"/>
      </rPr>
      <t>(ADP 042 to 048)</t>
    </r>
  </si>
  <si>
    <r>
      <rPr>
        <b/>
        <sz val="9"/>
        <color rgb="FF333399"/>
        <rFont val="Arial"/>
        <family val="2"/>
        <charset val="238"/>
      </rPr>
      <t xml:space="preserve">IX   TOTAL INCOME </t>
    </r>
    <r>
      <rPr>
        <sz val="9"/>
        <color rgb="FF333399"/>
        <rFont val="Arial"/>
        <family val="2"/>
        <charset val="238"/>
      </rPr>
      <t>(ADP 001+030+049 +050)</t>
    </r>
  </si>
  <si>
    <r>
      <rPr>
        <b/>
        <sz val="9"/>
        <color rgb="FF333399"/>
        <rFont val="Arial"/>
        <family val="2"/>
        <charset val="238"/>
      </rPr>
      <t xml:space="preserve">X    TOTAL EXPENDITURE </t>
    </r>
    <r>
      <rPr>
        <sz val="9"/>
        <color rgb="FF333399"/>
        <rFont val="Arial"/>
        <family val="2"/>
        <charset val="238"/>
      </rPr>
      <t>(ADP 007+041+051 + 052)</t>
    </r>
  </si>
  <si>
    <r>
      <rPr>
        <b/>
        <sz val="9"/>
        <color rgb="FF333399"/>
        <rFont val="Arial"/>
        <family val="2"/>
        <charset val="238"/>
      </rPr>
      <t xml:space="preserve">XI   PRE-TAX PROFIT OR LOSS </t>
    </r>
    <r>
      <rPr>
        <sz val="9"/>
        <color rgb="FF333399"/>
        <rFont val="Arial"/>
        <family val="2"/>
        <charset val="238"/>
      </rPr>
      <t>(ADP 053-054)</t>
    </r>
  </si>
  <si>
    <t xml:space="preserve">   2 Pre-tax loss (ADP 054-053)</t>
  </si>
  <si>
    <t xml:space="preserve">   1 Pre-tax profit (ADP 053-054)</t>
  </si>
  <si>
    <t>XIII PROFIT OR LOSS FOR THE PERIOD (ADP 055-059)</t>
  </si>
  <si>
    <t xml:space="preserve">  1 Profit for the period (ADP 055-059)</t>
  </si>
  <si>
    <t xml:space="preserve">  2 Loss for the period  (ADP 059-055)</t>
  </si>
  <si>
    <r>
      <rPr>
        <b/>
        <sz val="9"/>
        <color rgb="FF333399"/>
        <rFont val="Arial"/>
        <family val="2"/>
        <charset val="238"/>
      </rPr>
      <t>XIV PRE-TAX PROFIT OR LOSS OF DISCONTINUED OPERATIONS</t>
    </r>
    <r>
      <rPr>
        <sz val="9"/>
        <color rgb="FF333399"/>
        <rFont val="Arial"/>
        <family val="2"/>
        <charset val="238"/>
      </rPr>
      <t xml:space="preserve"> </t>
    </r>
    <r>
      <rPr>
        <sz val="9"/>
        <color rgb="FF333399"/>
        <rFont val="Arial"/>
        <family val="2"/>
        <charset val="238"/>
      </rPr>
      <t xml:space="preserve"> (ADP 063-064)</t>
    </r>
  </si>
  <si>
    <t xml:space="preserve"> 1 Discontinued operations profit for the period (ADP 062-065)</t>
  </si>
  <si>
    <t xml:space="preserve"> 2 Discontinued operations loss for the period (ADP 065-062)</t>
  </si>
  <si>
    <r>
      <rPr>
        <b/>
        <sz val="9"/>
        <color rgb="FF333399"/>
        <rFont val="Arial"/>
        <family val="2"/>
        <charset val="238"/>
      </rPr>
      <t xml:space="preserve">XVI PRE-TAX PROFIT OR LOSS </t>
    </r>
    <r>
      <rPr>
        <sz val="9"/>
        <color rgb="FF333399"/>
        <rFont val="Arial"/>
        <family val="2"/>
        <charset val="238"/>
      </rPr>
      <t>(ADP 055-+062)</t>
    </r>
  </si>
  <si>
    <t xml:space="preserve"> 1 Pre-tax profit (ADP 068)</t>
  </si>
  <si>
    <t xml:space="preserve"> 2 Pre-tax loss (ADP 068)</t>
  </si>
  <si>
    <r>
      <rPr>
        <b/>
        <sz val="9"/>
        <color rgb="FF333399"/>
        <rFont val="Arial"/>
        <family val="2"/>
        <charset val="238"/>
      </rPr>
      <t xml:space="preserve">XVII INCOME TAX </t>
    </r>
    <r>
      <rPr>
        <sz val="9"/>
        <color rgb="FF333399"/>
        <rFont val="Arial"/>
        <family val="2"/>
        <charset val="238"/>
      </rPr>
      <t>(ADP 058+065)</t>
    </r>
  </si>
  <si>
    <r>
      <t xml:space="preserve">XVIII PROFIT OR LOSS FOR THE PERIOD </t>
    </r>
    <r>
      <rPr>
        <sz val="9"/>
        <color rgb="FF333399"/>
        <rFont val="Arial"/>
        <family val="2"/>
        <charset val="238"/>
      </rPr>
      <t>(ADP 068-071)</t>
    </r>
  </si>
  <si>
    <t xml:space="preserve"> 1 Profit for the period (ADP 068-071)</t>
  </si>
  <si>
    <t xml:space="preserve"> 2 Loss for the period (ADP 071-068)</t>
  </si>
  <si>
    <r>
      <rPr>
        <b/>
        <sz val="9"/>
        <color rgb="FF000080"/>
        <rFont val="Arial"/>
        <family val="2"/>
        <charset val="238"/>
      </rPr>
      <t xml:space="preserve">XIX PROFIT OR LOSS FOR THE PERIOD </t>
    </r>
    <r>
      <rPr>
        <sz val="9"/>
        <color rgb="FF000080"/>
        <rFont val="Arial"/>
        <family val="2"/>
        <charset val="238"/>
      </rPr>
      <t xml:space="preserve"> (ADP 076+077)</t>
    </r>
  </si>
  <si>
    <t xml:space="preserve">II OTHER COMPREHENSIVE INCOME/LOSS BEFORE TAX
       (ADP 80+ 87)  </t>
  </si>
  <si>
    <t>III Items that will not be reclassified to profit or loss (ADP 081 to 085)</t>
  </si>
  <si>
    <t>1 Changes in revaluation reserves of fixed tangible and intangible assets</t>
  </si>
  <si>
    <t>2 Gains or losses from subsequent measurement of equity instruments at fair value through other comprehensive income</t>
  </si>
  <si>
    <t>3 Fair value changes of financial liabilities at fair value through statement of profit or loss, attributable to changes in their credit risk</t>
  </si>
  <si>
    <t>4 Actuarial gains/losses on the defined benefit obligation</t>
  </si>
  <si>
    <t>5 Other items that will not be reclassified</t>
  </si>
  <si>
    <t>6 Income tax relating to items that will not be reclassified</t>
  </si>
  <si>
    <t>IV Items that may be reclassified to profit or loss (ADP 088 to 095)</t>
  </si>
  <si>
    <t>1 Exchange rate differences from translation of foreign operations</t>
  </si>
  <si>
    <t>2 Gains or losses from subsequent measurement of debt securities at fair value through other comprehensive income</t>
  </si>
  <si>
    <t>3 Profit or loss arising from effective cash flow hedging</t>
  </si>
  <si>
    <t xml:space="preserve">    4 Profit or loss arising from effective hedge of a net investment in a foreign operation</t>
  </si>
  <si>
    <t xml:space="preserve">    5 Share in other comprehensive income/loss of companies linked by virtue of participating interests</t>
  </si>
  <si>
    <t xml:space="preserve">    6 Changes in fair value of the time value of option</t>
  </si>
  <si>
    <t xml:space="preserve">    7 Changes in fair value of forward elements of forward contracts</t>
  </si>
  <si>
    <t xml:space="preserve">    8 Other items that may be reclassified to profit or loss</t>
  </si>
  <si>
    <t xml:space="preserve">    9 Income tax relating to items that may be reclassified to profit or loss</t>
  </si>
  <si>
    <t>V NET OTHER COMPREHENSIVE INCOME OR LOSS (ADP 080+087- 086 - 096)</t>
  </si>
  <si>
    <t>VI COMPREHENSIVE INCOME OR LOSS FOR THE PERIOD (ADP 078+097)</t>
  </si>
  <si>
    <t>VI COMPREHENSIVE INCOME OR LOSS FOR THE PERIOD (ADP 100+101)</t>
  </si>
  <si>
    <t xml:space="preserve">  5 Other cash receipts from operating activities</t>
  </si>
  <si>
    <t xml:space="preserve">   I Total cash receipts from operating activities (ADP 001 to 005)</t>
  </si>
  <si>
    <t xml:space="preserve">  1 Cash payments to suppliers</t>
  </si>
  <si>
    <t xml:space="preserve">  2 Cash payments to employees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</si>
  <si>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</si>
  <si>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</si>
  <si>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</si>
  <si>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</si>
  <si>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</si>
  <si>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t>A) NET CASH FLOW FROM OPERATING ACTIVITIES (ADP 006 + 013)</t>
  </si>
  <si>
    <t>B) NET CASH FLOW FROM INVESTMENT ACTIVITIES (ADP 021 + 027)</t>
  </si>
  <si>
    <r>
      <t xml:space="preserve">III Total cash receipts from investment activities </t>
    </r>
    <r>
      <rPr>
        <sz val="9"/>
        <rFont val="Arial"/>
        <family val="2"/>
        <charset val="238"/>
      </rPr>
      <t>(ADP 015 to 020)</t>
    </r>
  </si>
  <si>
    <r>
      <t xml:space="preserve">IV Total cash payments from investment activities </t>
    </r>
    <r>
      <rPr>
        <sz val="9"/>
        <rFont val="Arial"/>
        <family val="2"/>
        <charset val="238"/>
      </rPr>
      <t>(ADP 022 to 026)</t>
    </r>
  </si>
  <si>
    <r>
      <t xml:space="preserve">V Total cash receipts from financing activities </t>
    </r>
    <r>
      <rPr>
        <sz val="9"/>
        <rFont val="Arial"/>
        <family val="2"/>
        <charset val="238"/>
      </rPr>
      <t>(ADP 029 to 032)</t>
    </r>
  </si>
  <si>
    <r>
      <t xml:space="preserve">VI Total cash payments from financing activities </t>
    </r>
    <r>
      <rPr>
        <sz val="9"/>
        <rFont val="Arial"/>
        <family val="2"/>
        <charset val="238"/>
      </rPr>
      <t>(ADP 034 to 038)</t>
    </r>
  </si>
  <si>
    <r>
      <rPr>
        <b/>
        <sz val="9"/>
        <color rgb="FF000080"/>
        <rFont val="Arial"/>
        <family val="2"/>
        <charset val="238"/>
      </rPr>
      <t xml:space="preserve">C) NET CASH FLOW FROM FINANCING ACTIVITIES </t>
    </r>
    <r>
      <rPr>
        <sz val="9"/>
        <color rgb="FF000080"/>
        <rFont val="Arial"/>
        <family val="2"/>
        <charset val="238"/>
      </rPr>
      <t>(ADP 033 +039)</t>
    </r>
  </si>
  <si>
    <r>
      <rPr>
        <b/>
        <sz val="9"/>
        <color rgb="FF000080"/>
        <rFont val="Arial"/>
        <family val="2"/>
        <charset val="238"/>
      </rPr>
      <t xml:space="preserve">D) NET INCREASE OR DECREASE IN CASH FLOWS </t>
    </r>
    <r>
      <rPr>
        <sz val="9"/>
        <color rgb="FF000080"/>
        <rFont val="Arial"/>
        <family val="2"/>
        <charset val="238"/>
      </rPr>
      <t>(ADP 014 + 028 + 040 + 041)</t>
    </r>
  </si>
  <si>
    <r>
      <rPr>
        <b/>
        <sz val="9"/>
        <color rgb="FF000080"/>
        <rFont val="Arial"/>
        <family val="2"/>
        <charset val="238"/>
      </rPr>
      <t>F) CASH AND CASH EQUIVALENTS AT THE END OF THE PERIOD (</t>
    </r>
    <r>
      <rPr>
        <sz val="9"/>
        <color rgb="FF000080"/>
        <rFont val="Arial"/>
        <family val="2"/>
        <charset val="238"/>
      </rPr>
      <t>042+043)</t>
    </r>
  </si>
  <si>
    <t>Fair value of financial assets through other comprehensive income (available for sale)</t>
  </si>
  <si>
    <t>Other fair value reserves</t>
  </si>
  <si>
    <t>Exchange rate differences from translation of foreign operations</t>
  </si>
  <si>
    <t>14</t>
  </si>
  <si>
    <t>15</t>
  </si>
  <si>
    <t>16</t>
  </si>
  <si>
    <t>17</t>
  </si>
  <si>
    <t>18 (3 to 6 - 7
 + 8 to 17)</t>
  </si>
  <si>
    <t>20 (18+19)</t>
  </si>
  <si>
    <t>8 Gains or losses from subsequent measurement of financial assets at fair value through other comprehensive income (available for sale)</t>
  </si>
  <si>
    <t>15 Decrease in initial (subscribed) capital (other than arising from the pre-bankruptcy settlement procedure or from the reinvestment of profit)</t>
  </si>
  <si>
    <t>16 Decrease in initial (subscribed) capital arising from the pre-bankruptcy settlement procedure</t>
  </si>
  <si>
    <t>17 Decrease in initial (subscribed) capital arising from the reinvestment of profit</t>
  </si>
  <si>
    <t>19 Payments from members/shareholders</t>
  </si>
  <si>
    <t>20 Payment of share in profit/dividend</t>
  </si>
  <si>
    <t>21 Other distributions and payments to members/shareholders</t>
  </si>
  <si>
    <t>22 Transfer to reserves according to the annual schedule</t>
  </si>
  <si>
    <t>23 Increase in reserves arising from the pre-bankruptcy settlement procedure</t>
  </si>
  <si>
    <t>24 Balance on the last day of the previous business year reporting period (ADP 04 to 23)</t>
  </si>
  <si>
    <r>
      <rPr>
        <b/>
        <sz val="8"/>
        <color rgb="FF000080"/>
        <rFont val="Arial"/>
        <family val="2"/>
        <charset val="238"/>
      </rPr>
      <t xml:space="preserve">  II COMPREHENSIVE INCOME OR LOSS FOR THE PREVIOUS PERIOD </t>
    </r>
    <r>
      <rPr>
        <sz val="8"/>
        <color rgb="FF000080"/>
        <rFont val="Arial"/>
        <family val="2"/>
        <charset val="238"/>
      </rPr>
      <t>(ADP 05+25)</t>
    </r>
  </si>
  <si>
    <r>
      <rPr>
        <b/>
        <sz val="8"/>
        <color rgb="FF000080"/>
        <rFont val="Arial"/>
        <family val="2"/>
        <charset val="238"/>
      </rPr>
      <t xml:space="preserve">III TRANSACTIONS WITH OWNERS IN THE PREVIOUS PERIOD RECOGNISED DIRECTLY IN EQUITY  </t>
    </r>
    <r>
      <rPr>
        <sz val="8"/>
        <color rgb="FF000080"/>
        <rFont val="Arial"/>
        <family val="2"/>
        <charset val="238"/>
      </rPr>
      <t>(ADP 15 to 23)</t>
    </r>
  </si>
  <si>
    <r>
      <t xml:space="preserve">4 Balance on the first day of the current business year (restated) </t>
    </r>
    <r>
      <rPr>
        <sz val="8"/>
        <rFont val="Arial"/>
        <family val="2"/>
        <charset val="238"/>
      </rPr>
      <t>(AOP 28 to 30)</t>
    </r>
  </si>
  <si>
    <t>9 Profit or loss arising from effective cash flow hedge</t>
  </si>
  <si>
    <t>18 Redemption of treasury shares/holdings</t>
  </si>
  <si>
    <t>22 Carryforward per annual plane</t>
  </si>
  <si>
    <r>
      <t xml:space="preserve">24 Balance on the last day of the current business year reporting period </t>
    </r>
    <r>
      <rPr>
        <sz val="8"/>
        <rFont val="Arial"/>
        <family val="2"/>
        <charset val="238"/>
      </rPr>
      <t>(ADP 31 to 50)</t>
    </r>
  </si>
  <si>
    <r>
      <rPr>
        <b/>
        <sz val="8"/>
        <color rgb="FF000080"/>
        <rFont val="Arial"/>
        <family val="2"/>
        <charset val="238"/>
      </rPr>
      <t xml:space="preserve">III TRANSACTIONS WITH OWNERS IN THE CURRENT PERIOD RECOGNISED DIRECTLY IN EQUITY  </t>
    </r>
    <r>
      <rPr>
        <sz val="8"/>
        <color rgb="FF000080"/>
        <rFont val="Arial"/>
        <family val="2"/>
        <charset val="238"/>
      </rPr>
      <t xml:space="preserve">  (ADP 42 to 50)</t>
    </r>
  </si>
  <si>
    <t xml:space="preserve">   I OTHER COMPREHENSIVE INCOME FOR THE CURRENT PERIOD, NET OF TAX (ADP 33 to 41)</t>
  </si>
  <si>
    <r>
      <t xml:space="preserve">  II COMPREHENSIVE INCOME OR LOSS FOR THE CURRENT PERIOD </t>
    </r>
    <r>
      <rPr>
        <sz val="8"/>
        <color rgb="FF000080"/>
        <rFont val="Arial"/>
        <family val="2"/>
        <charset val="238"/>
      </rPr>
      <t>(ADP 32 do 52)</t>
    </r>
  </si>
  <si>
    <t xml:space="preserve">    2 Concessions, patents, licences, trademarks, software and other rights</t>
  </si>
  <si>
    <t xml:space="preserve">    1 Research and development </t>
  </si>
  <si>
    <r>
      <t xml:space="preserve">A)  CAPITAL AND RESERVES </t>
    </r>
    <r>
      <rPr>
        <sz val="9"/>
        <rFont val="Arial"/>
        <family val="2"/>
        <charset val="238"/>
      </rPr>
      <t>(ADP 068 to 070+076+077+083+086+089)</t>
    </r>
  </si>
  <si>
    <t>in EUR</t>
  </si>
  <si>
    <t>03282635</t>
  </si>
  <si>
    <t>080040936</t>
  </si>
  <si>
    <t>HR</t>
  </si>
  <si>
    <t>45050126417</t>
  </si>
  <si>
    <t>501</t>
  </si>
  <si>
    <t>74780000HOSHMRAWOI15</t>
  </si>
  <si>
    <t>ZAGREB</t>
  </si>
  <si>
    <t>FALLEROVO ŠETALIŠTE 22</t>
  </si>
  <si>
    <t>koncar@finance@koncar.hr</t>
  </si>
  <si>
    <t>www.koncar.hr</t>
  </si>
  <si>
    <t>RN</t>
  </si>
  <si>
    <t>No</t>
  </si>
  <si>
    <t>PIN: 45050126417</t>
  </si>
  <si>
    <t>Seasonal effects</t>
  </si>
  <si>
    <t>KONČAR Inc.</t>
  </si>
  <si>
    <t>570</t>
  </si>
  <si>
    <t>KN</t>
  </si>
  <si>
    <t>Ivana Mršić</t>
  </si>
  <si>
    <t>01 365 5160</t>
  </si>
  <si>
    <t>ivana.mrsic@koncar.hr</t>
  </si>
  <si>
    <t>Submitter: KONČAR Inc.</t>
  </si>
  <si>
    <t>for the period 01.01.2025. to 31.03.2025.</t>
  </si>
  <si>
    <t>NOTES TO THE FINANCIAL STATEMENTS</t>
  </si>
  <si>
    <t>2. 	Significant accounting policies</t>
  </si>
  <si>
    <t>These interim financial statements for the period ended 31 March 2025 should be read in conjunction with the latest annual financial statements of the Company as at and for the year ended 31 December 2024 ("the latest annual financial statements"), as they do not include all the information required for a complete set of financial statements prepared in accordance with International Financial Reporting Standards (IFRS). However, selected explanatory notes are included to explain events and transactions that are significant for an understanding of the changes in the Company's financial position and performance since the last annual financial statements. The Company’s separate and consolidated annual financial statements are available on the Company’s website.</t>
  </si>
  <si>
    <t xml:space="preserve">In preparing the financial statements, the Management used judgments and estimates that affect the application of accounting policies and the reported amounts of assets, liabilities, income, and expenses. The resulting accounting estimates will, by definition, seldom equal the related actual results. The key accounting estimates remain consistent with those described in the latest annual financial statements. The accounting policies applied in these financial statements are the same as those applied in the financial statements as at and for the year ended 31 December 2024. </t>
  </si>
  <si>
    <t>The Company is not exposed to significant seasonal or cyclical changes in its business operations.</t>
  </si>
  <si>
    <t xml:space="preserve">3. Sales revenue </t>
  </si>
  <si>
    <t>EUR</t>
  </si>
  <si>
    <t>Income from dividends /i/</t>
  </si>
  <si>
    <t>Revenue from contracts with customers /ii/</t>
  </si>
  <si>
    <t>/i/ Income from dividends</t>
  </si>
  <si>
    <t>Type of service</t>
  </si>
  <si>
    <t>Revenue from brand fee (company name, trademark and service mark usage, joint marketing activities)</t>
  </si>
  <si>
    <t>Revenue from the Power Generation segment</t>
  </si>
  <si>
    <t>Revenue from the Power Transmission and Distribution segment</t>
  </si>
  <si>
    <t>Revenue from Urban Mobility and Infrastructure segment</t>
  </si>
  <si>
    <t>Revenue from property management</t>
  </si>
  <si>
    <t>Other fees</t>
  </si>
  <si>
    <r>
      <rPr>
        <b/>
        <sz val="9.5"/>
        <rFont val="Verdana"/>
        <family val="2"/>
        <charset val="238"/>
      </rPr>
      <t>4.</t>
    </r>
    <r>
      <rPr>
        <b/>
        <sz val="9.5"/>
        <rFont val="Verdana"/>
        <family val="2"/>
        <charset val="238"/>
      </rPr>
      <t xml:space="preserve"> </t>
    </r>
    <r>
      <rPr>
        <b/>
        <sz val="9.5"/>
        <color rgb="FF000000"/>
        <rFont val="Verdana"/>
        <family val="2"/>
        <charset val="238"/>
      </rPr>
      <t>Other income</t>
    </r>
  </si>
  <si>
    <t>During the first quarter of 2025, the Company recorded the sale of the Siget property, which had previously been classified as an asset held for sale. The total gain from the sale amounted to EUR 0.5 million. There were no significant transactions during the first quarter of 2024.</t>
  </si>
  <si>
    <t>5. Operating Expenses</t>
  </si>
  <si>
    <t>During the first quarter of 2025, significant changes in operating expenses occurred compared to the same period in 2024. These changes were primarily driven by the mergers that took place during 2024 and the realization of engineering and property management activities, accompanied by a significant increase in employee numbers.</t>
  </si>
  <si>
    <t>6. Income tax</t>
  </si>
  <si>
    <t xml:space="preserve">Income tax expense is recognised based on the pre-tax profit for the reporting period multiplied by the Management's best estimate of the annual effective tax rate expected for the full financial year. Based on the 2024 tax return, the Company is not required to make corporate income tax advance payments in 2025 due to the utilisation of carried-forward tax losses acquired through mergers in 2024. Given the uncertainty regarding the final corporate income tax liability for 2025 and the Management's estimate that any liability would be minimal or non-existent, no tax rate has been applied for the first quarter, and it is assumed that carried-forward tax losses will be utilised. </t>
  </si>
  <si>
    <t>7. Earnings per share</t>
  </si>
  <si>
    <t>Profit for the year</t>
  </si>
  <si>
    <t xml:space="preserve">Weighted average number of shares </t>
  </si>
  <si>
    <t>Earnings per share (EUR)</t>
  </si>
  <si>
    <t>8. Property, plant and equipment and investment property</t>
  </si>
  <si>
    <t>9. Investments in subsidiaries</t>
  </si>
  <si>
    <t xml:space="preserve">31 December 2024 </t>
  </si>
  <si>
    <t>EUR’000</t>
  </si>
  <si>
    <t>Share in %</t>
  </si>
  <si>
    <t>Stakes (shares) in subsidiaries in Croatia</t>
  </si>
  <si>
    <t>Končar - Metal Structures Ltd., Zagreb</t>
  </si>
  <si>
    <t>Končar - Generators and Motors Ltd., Zagreb</t>
  </si>
  <si>
    <t>Končar - Distribution and Special Transformers Inc., Zagreb</t>
  </si>
  <si>
    <t>Končar - Electrical Engineering Institute Ltd., Zagreb</t>
  </si>
  <si>
    <t>Končar - Renewable Energy Sources Ltd., Zagreb</t>
  </si>
  <si>
    <t>KONČAR - Motors and Electrical Systems Ltd. Zagreb</t>
  </si>
  <si>
    <t>Dalekovod Inc., Zagreb</t>
  </si>
  <si>
    <t>Energy Park Pometeno brdo Ltd., Zagreb</t>
  </si>
  <si>
    <t>TELENERG-ENGINEERING Ltd., Zagreb</t>
  </si>
  <si>
    <t>INK PROJEKT Ltd., Zagreb</t>
  </si>
  <si>
    <t>KONČAR - Hydro turbine Ltd.</t>
  </si>
  <si>
    <t>10. Capital and reserves</t>
  </si>
  <si>
    <t xml:space="preserve">The Company’s share capital is set at EUR 159,471,378 (31 December 2024: EUR 159,471,378), comprising 2,572,119 ordinary shares with a nominal value of EUR 62 each. The Company’s shares are listed on the Official Market of the Zagreb Stock Exchange under the ticker symbol KOEI-R-A. As at 31 March 2025, the Company held 24,884 treasury shares (31 December 2024: 25,306 shares). </t>
  </si>
  <si>
    <t>11. Contingent liabilities and off-balance sheet items</t>
  </si>
  <si>
    <t>As at 31 March 2025, off-balance sheet items mainly comprised issued financial guarantees, primarily bank guarantees, as well as other security instruments issued at the request of the Company’s subsidiaries in favour of financial institutions and suppliers.</t>
  </si>
  <si>
    <t>Transactions for the quarter ended</t>
  </si>
  <si>
    <t>EUR'000</t>
  </si>
  <si>
    <t>31 March 2025</t>
  </si>
  <si>
    <t>31 March 2024</t>
  </si>
  <si>
    <t>Revenue from operating activities</t>
  </si>
  <si>
    <t>Subsidiaries</t>
  </si>
  <si>
    <t>Associates</t>
  </si>
  <si>
    <t>Proceeds from sale of property</t>
  </si>
  <si>
    <t>Income from dividends</t>
  </si>
  <si>
    <t>Finance income</t>
  </si>
  <si>
    <t>Other income</t>
  </si>
  <si>
    <t>Finance costs</t>
  </si>
  <si>
    <t>31 December 2024</t>
  </si>
  <si>
    <t>Trade receivables</t>
  </si>
  <si>
    <t>Dividend receivables</t>
  </si>
  <si>
    <t>Interest receivables</t>
  </si>
  <si>
    <t>Other receivables</t>
  </si>
  <si>
    <t>Receivables from financing activities</t>
  </si>
  <si>
    <t>Liabilities from operating activities</t>
  </si>
  <si>
    <t>Other liabilities</t>
  </si>
  <si>
    <t>Interest liabilities</t>
  </si>
  <si>
    <t>Liabilities from financing activities</t>
  </si>
  <si>
    <t>13. Events after the balance sheet date</t>
  </si>
  <si>
    <t xml:space="preserve">The average number of employees during the first quarter of 2025 was 575 (first quarter of 2024: 80 employees). </t>
  </si>
  <si>
    <t xml:space="preserve">During the first quarter of 2025, the Company acquired property, plant and equipment amounting to EUR 1.1 million (Q1 2024: EUR 0.5 million). Depreciation expense for the period amounted to EUR 0.8 million (Q1 2024: EUR 0.3 million).  </t>
  </si>
  <si>
    <t xml:space="preserve">31 March 2025 </t>
  </si>
  <si>
    <t>January - March 2025</t>
  </si>
  <si>
    <t>January - March 2024</t>
  </si>
  <si>
    <t>Končar - Electronics and Informatics Ltd., Zagreb</t>
  </si>
  <si>
    <t>Name of issuer: KONČAR Inc.</t>
  </si>
  <si>
    <t>Reporting period:  1 January 2025 - 31 March 2025</t>
  </si>
  <si>
    <r>
      <rPr>
        <b/>
        <sz val="9.5"/>
        <color rgb="FF000000"/>
        <rFont val="Verdana"/>
        <family val="2"/>
        <charset val="238"/>
      </rPr>
      <t>1. 	General information about the company</t>
    </r>
    <r>
      <rPr>
        <sz val="9.5"/>
        <color rgb="FF000000"/>
        <rFont val="Verdana"/>
        <family val="2"/>
        <charset val="238"/>
      </rPr>
      <t xml:space="preserve">
KONCAR Inc. (PIN: 45050126417), Zagreb, Fallerovo šetalište 22 (hereinafter: the "Company") is the Parent Company of the KONČAR Group. As the Parent Company, the Company also prepares consolidated reports, which are presented separately. These unconsolidated financial statements represent the financial statements of the Company as a standalone entity. The Company manages its wholly-owned subsidiaries and associated companies.
During 2024, the Company underwent status changes, resulting in the merger of four companies. The mergers were carried out as follows:
 * On 1 July 2024, the Company merged with KONČAR – Engineering Co. Ltd. for production and services and KONČAR – Infrastructure and Services Ltd. for services;
 * On 11 November 2024, the Company merged with KONČAR – Investments Ltd. for business services;
 * On 31 December 2024, the Company merged with Advanced energy solutions Llc. for investment.
Significant differences in the financial statements compared to the same period of 2024 are a result of the aforementioned status changes.</t>
    </r>
  </si>
  <si>
    <t>Income from dividends – subsidiaries</t>
  </si>
  <si>
    <t xml:space="preserve">Income from dividends - associates </t>
  </si>
  <si>
    <t>Total revenue from contracts with customers</t>
  </si>
  <si>
    <t>/ii/ Revenue from contracts with customers</t>
  </si>
  <si>
    <t>As at 31 December 2024, there was an additional investment in capital reservec of the KONČAR – Transformer Tanks Ltd., and the Company also sold part of its investment in the same company, whereby Siemens Energy acquired 40% of the ownership share.</t>
  </si>
  <si>
    <t>12. Transactions with related companies</t>
  </si>
  <si>
    <t>Costs of goods and services procured</t>
  </si>
  <si>
    <t>Subsequent to the reporting date and up to the date of approval of these financial statements, no events occurred that would have a significant impact on the Company's financial statements for the period January - March 2025 and require disclosure.</t>
  </si>
  <si>
    <t>for the period 1.1.2025. to 31.3.2025.</t>
  </si>
  <si>
    <t>balance as at 31.3.2025.</t>
  </si>
  <si>
    <t>KONČAR - Electric Vehicles Inc., Zagreb</t>
  </si>
  <si>
    <t>KONČAR - Instrument Transformers Inc., Zagreb</t>
  </si>
  <si>
    <t>KONČAR - Digital Ltd., Zagreb</t>
  </si>
  <si>
    <t>KONČAR - Transformer Tanks Ltd., Sesvetski Kraljevec</t>
  </si>
  <si>
    <t>KONČAR - SWITCHGEAR Ltd., Zagreb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</si>
</sst>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000"/>
    <numFmt numFmtId="165" formatCode="00"/>
    <numFmt numFmtId="166" formatCode="_-* #,##0_-;\-* #,##0_-;_-* &quot;-&quot;??_-;_-@_-"/>
  </numFmts>
  <fonts count="48"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7"/>
      <name val="Arial"/>
      <family val="2"/>
      <charset val="238"/>
    </font>
    <font>
      <b/>
      <sz val="9"/>
      <color rgb="FF000080"/>
      <name val="Arial"/>
      <family val="2"/>
      <charset val="238"/>
    </font>
    <font>
      <b/>
      <sz val="9"/>
      <color rgb="FF333399"/>
      <name val="Arial"/>
      <family val="2"/>
      <charset val="238"/>
    </font>
    <font>
      <sz val="9"/>
      <color rgb="FF333399"/>
      <name val="Arial"/>
      <family val="2"/>
      <charset val="238"/>
    </font>
    <font>
      <sz val="9"/>
      <color rgb="FF000080"/>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
      <sz val="8"/>
      <color rgb="FF000080"/>
      <name val="Arial"/>
      <family val="2"/>
      <charset val="238"/>
    </font>
    <font>
      <sz val="11"/>
      <color theme="0"/>
      <name val="Calibri"/>
      <family val="2"/>
      <charset val="238"/>
      <scheme val="minor"/>
    </font>
    <font>
      <u/>
      <sz val="10"/>
      <color theme="10"/>
      <name val="Arial"/>
      <family val="2"/>
      <charset val="238"/>
    </font>
    <font>
      <b/>
      <sz val="9.5"/>
      <name val="Verdana"/>
      <family val="2"/>
      <charset val="238"/>
    </font>
    <font>
      <sz val="9.5"/>
      <name val="Verdana"/>
      <family val="2"/>
      <charset val="238"/>
    </font>
    <font>
      <b/>
      <sz val="9.5"/>
      <color rgb="FF000000"/>
      <name val="Verdana"/>
      <family val="2"/>
      <charset val="238"/>
    </font>
    <font>
      <sz val="9.5"/>
      <color rgb="FF000000"/>
      <name val="Verdana"/>
      <family val="2"/>
      <charset val="238"/>
    </font>
    <font>
      <i/>
      <sz val="9.5"/>
      <name val="Verdana"/>
      <family val="2"/>
      <charset val="238"/>
    </font>
    <font>
      <b/>
      <u/>
      <sz val="9.5"/>
      <color rgb="FF000000"/>
      <name val="Verdana"/>
      <family val="2"/>
      <charset val="238"/>
    </font>
    <font>
      <b/>
      <i/>
      <sz val="9.5"/>
      <color rgb="FF000000"/>
      <name val="Verdana"/>
      <family val="2"/>
      <charset val="238"/>
    </font>
  </fonts>
  <fills count="17">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
      <patternFill patternType="lightGray">
        <fgColor theme="0" tint="-0.14996795556505021"/>
        <bgColor indexed="65"/>
      </patternFill>
    </fill>
  </fills>
  <borders count="56">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medium">
        <color indexed="64"/>
      </bottom>
      <diagonal/>
    </border>
    <border>
      <left/>
      <right/>
      <top style="medium">
        <color indexed="64"/>
      </top>
      <bottom style="double">
        <color indexed="64"/>
      </bottom>
      <diagonal/>
    </border>
    <border>
      <left/>
      <right/>
      <top style="medium">
        <color indexed="64"/>
      </top>
      <bottom style="medium">
        <color indexed="64"/>
      </bottom>
      <diagonal/>
    </border>
  </borders>
  <cellStyleXfs count="8">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40" fillId="0" borderId="0" applyNumberFormat="0" applyFill="0" applyBorder="0" applyAlignment="0" applyProtection="0"/>
    <xf numFmtId="0" fontId="2" fillId="0" borderId="0"/>
    <xf numFmtId="43" fontId="2" fillId="0" borderId="0" applyFont="0" applyFill="0" applyBorder="0" applyAlignment="0" applyProtection="0"/>
  </cellStyleXfs>
  <cellXfs count="373">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49" fontId="9" fillId="3" borderId="11" xfId="0" applyNumberFormat="1" applyFont="1" applyFill="1" applyBorder="1" applyAlignment="1">
      <alignment horizontal="center" vertical="center"/>
    </xf>
    <xf numFmtId="165" fontId="16" fillId="0" borderId="38" xfId="0" applyNumberFormat="1" applyFont="1" applyBorder="1" applyAlignment="1">
      <alignment horizontal="center" vertical="center"/>
    </xf>
    <xf numFmtId="165" fontId="16" fillId="9" borderId="38" xfId="0" applyNumberFormat="1" applyFont="1" applyFill="1" applyBorder="1" applyAlignment="1">
      <alignment horizontal="center" vertical="center"/>
    </xf>
    <xf numFmtId="165" fontId="16" fillId="9" borderId="39" xfId="0" applyNumberFormat="1" applyFont="1" applyFill="1" applyBorder="1" applyAlignment="1">
      <alignment horizontal="center" vertical="center"/>
    </xf>
    <xf numFmtId="14" fontId="6" fillId="2" borderId="0" xfId="1" applyNumberFormat="1" applyFont="1" applyFill="1" applyAlignment="1" applyProtection="1">
      <alignment horizontal="center" vertical="center"/>
      <protection locked="0"/>
    </xf>
    <xf numFmtId="0" fontId="4" fillId="3" borderId="41" xfId="0" applyFont="1" applyFill="1" applyBorder="1" applyAlignment="1">
      <alignment horizontal="center" vertical="center" wrapText="1"/>
    </xf>
    <xf numFmtId="0" fontId="16" fillId="3" borderId="41" xfId="0" applyFont="1" applyFill="1" applyBorder="1" applyAlignment="1">
      <alignment horizontal="center" vertical="center"/>
    </xf>
    <xf numFmtId="3" fontId="16" fillId="3" borderId="41" xfId="0" applyNumberFormat="1" applyFont="1" applyFill="1" applyBorder="1" applyAlignment="1">
      <alignment horizontal="center" vertical="center" wrapText="1"/>
    </xf>
    <xf numFmtId="164" fontId="4" fillId="0" borderId="41" xfId="0" applyNumberFormat="1" applyFont="1" applyBorder="1" applyAlignment="1">
      <alignment horizontal="center" vertical="center"/>
    </xf>
    <xf numFmtId="164" fontId="4" fillId="9" borderId="41" xfId="0" applyNumberFormat="1" applyFont="1" applyFill="1" applyBorder="1" applyAlignment="1">
      <alignment horizontal="center" vertical="center"/>
    </xf>
    <xf numFmtId="0" fontId="16" fillId="3" borderId="41" xfId="3" applyFont="1" applyFill="1" applyBorder="1" applyAlignment="1">
      <alignment horizontal="center" vertical="center"/>
    </xf>
    <xf numFmtId="3" fontId="16" fillId="3" borderId="41" xfId="3" applyNumberFormat="1" applyFont="1" applyFill="1" applyBorder="1" applyAlignment="1">
      <alignment horizontal="center" vertical="center" wrapText="1"/>
    </xf>
    <xf numFmtId="0" fontId="11" fillId="0" borderId="0" xfId="3" applyAlignment="1">
      <alignment wrapText="1"/>
    </xf>
    <xf numFmtId="0" fontId="4" fillId="3" borderId="15" xfId="3" applyFont="1" applyFill="1" applyBorder="1" applyAlignment="1">
      <alignment horizontal="center" vertical="center" wrapText="1"/>
    </xf>
    <xf numFmtId="0" fontId="16" fillId="3" borderId="14" xfId="3" applyFont="1" applyFill="1" applyBorder="1" applyAlignment="1">
      <alignment horizontal="center" vertical="center" wrapText="1"/>
    </xf>
    <xf numFmtId="164" fontId="4" fillId="0" borderId="27" xfId="0" applyNumberFormat="1" applyFont="1" applyBorder="1" applyAlignment="1">
      <alignment horizontal="center" vertical="center" wrapText="1"/>
    </xf>
    <xf numFmtId="164" fontId="4" fillId="10" borderId="12" xfId="0" applyNumberFormat="1" applyFont="1" applyFill="1" applyBorder="1" applyAlignment="1">
      <alignment horizontal="center" vertical="center" wrapText="1"/>
    </xf>
    <xf numFmtId="164" fontId="4" fillId="0" borderId="12" xfId="0" applyNumberFormat="1" applyFont="1" applyBorder="1" applyAlignment="1">
      <alignment horizontal="center" vertical="center" wrapText="1"/>
    </xf>
    <xf numFmtId="164" fontId="4" fillId="10" borderId="13" xfId="0" applyNumberFormat="1" applyFont="1" applyFill="1" applyBorder="1" applyAlignment="1">
      <alignment horizontal="center" vertical="center" wrapText="1"/>
    </xf>
    <xf numFmtId="0" fontId="16" fillId="3" borderId="14" xfId="3" applyFont="1" applyFill="1" applyBorder="1" applyAlignment="1">
      <alignment horizontal="center" vertical="center"/>
    </xf>
    <xf numFmtId="164" fontId="4" fillId="0" borderId="27" xfId="0" applyNumberFormat="1" applyFont="1" applyBorder="1" applyAlignment="1">
      <alignment horizontal="center" vertical="center"/>
    </xf>
    <xf numFmtId="164" fontId="4" fillId="0" borderId="12" xfId="0" applyNumberFormat="1" applyFont="1" applyBorder="1" applyAlignment="1">
      <alignment horizontal="center" vertical="center"/>
    </xf>
    <xf numFmtId="164" fontId="4" fillId="10" borderId="12" xfId="0" applyNumberFormat="1" applyFont="1" applyFill="1" applyBorder="1" applyAlignment="1">
      <alignment horizontal="center" vertical="center"/>
    </xf>
    <xf numFmtId="164" fontId="4" fillId="10" borderId="13" xfId="0" applyNumberFormat="1" applyFont="1" applyFill="1" applyBorder="1" applyAlignment="1">
      <alignment horizontal="center" vertical="center"/>
    </xf>
    <xf numFmtId="3" fontId="5" fillId="0" borderId="41" xfId="0" applyNumberFormat="1" applyFont="1" applyBorder="1" applyAlignment="1" applyProtection="1">
      <alignment horizontal="right" vertical="center" shrinkToFit="1"/>
      <protection locked="0"/>
    </xf>
    <xf numFmtId="3" fontId="21" fillId="9" borderId="41" xfId="0" applyNumberFormat="1" applyFont="1" applyFill="1" applyBorder="1" applyAlignment="1">
      <alignment horizontal="right" vertical="center" shrinkToFit="1"/>
    </xf>
    <xf numFmtId="3" fontId="0" fillId="0" borderId="0" xfId="0" applyNumberFormat="1"/>
    <xf numFmtId="3" fontId="11" fillId="0" borderId="0" xfId="3" applyNumberFormat="1"/>
    <xf numFmtId="3" fontId="15" fillId="0" borderId="41" xfId="0" applyNumberFormat="1" applyFont="1" applyBorder="1" applyAlignment="1" applyProtection="1">
      <alignment horizontal="right" vertical="center" shrinkToFit="1"/>
      <protection locked="0"/>
    </xf>
    <xf numFmtId="3" fontId="5" fillId="0" borderId="41" xfId="0" applyNumberFormat="1" applyFont="1" applyBorder="1" applyAlignment="1" applyProtection="1">
      <alignment vertical="center"/>
      <protection locked="0"/>
    </xf>
    <xf numFmtId="3" fontId="16" fillId="3" borderId="15" xfId="3" applyNumberFormat="1" applyFont="1" applyFill="1" applyBorder="1" applyAlignment="1">
      <alignment horizontal="center" vertical="center" wrapText="1"/>
    </xf>
    <xf numFmtId="3" fontId="16" fillId="3" borderId="14" xfId="3" applyNumberFormat="1" applyFont="1" applyFill="1" applyBorder="1" applyAlignment="1">
      <alignment horizontal="center" vertical="center" wrapText="1"/>
    </xf>
    <xf numFmtId="3" fontId="5" fillId="0" borderId="27" xfId="0" applyNumberFormat="1" applyFont="1" applyBorder="1" applyAlignment="1" applyProtection="1">
      <alignment horizontal="right" vertical="center" wrapText="1"/>
      <protection locked="0"/>
    </xf>
    <xf numFmtId="3" fontId="15" fillId="10" borderId="12" xfId="0" applyNumberFormat="1" applyFont="1" applyFill="1" applyBorder="1" applyAlignment="1">
      <alignment horizontal="right" vertical="center" wrapText="1"/>
    </xf>
    <xf numFmtId="3" fontId="5" fillId="0" borderId="12" xfId="0" applyNumberFormat="1" applyFont="1" applyBorder="1" applyAlignment="1" applyProtection="1">
      <alignment horizontal="right" vertical="center" wrapText="1"/>
      <protection locked="0"/>
    </xf>
    <xf numFmtId="3" fontId="15" fillId="10" borderId="13" xfId="0" applyNumberFormat="1" applyFont="1" applyFill="1" applyBorder="1" applyAlignment="1">
      <alignment horizontal="right" vertical="center" wrapText="1"/>
    </xf>
    <xf numFmtId="3" fontId="5" fillId="0" borderId="27" xfId="0" applyNumberFormat="1" applyFont="1" applyBorder="1" applyAlignment="1" applyProtection="1">
      <alignment vertical="center" wrapText="1"/>
      <protection locked="0"/>
    </xf>
    <xf numFmtId="3" fontId="5" fillId="0" borderId="12" xfId="0" applyNumberFormat="1" applyFont="1" applyBorder="1" applyAlignment="1" applyProtection="1">
      <alignment vertical="center" wrapText="1"/>
      <protection locked="0"/>
    </xf>
    <xf numFmtId="3" fontId="15" fillId="10" borderId="12" xfId="0" applyNumberFormat="1" applyFont="1" applyFill="1" applyBorder="1" applyAlignment="1">
      <alignment vertical="center" wrapText="1"/>
    </xf>
    <xf numFmtId="3" fontId="15" fillId="10" borderId="13" xfId="0" applyNumberFormat="1" applyFont="1" applyFill="1" applyBorder="1" applyAlignment="1">
      <alignment vertical="center" wrapText="1"/>
    </xf>
    <xf numFmtId="3" fontId="11" fillId="0" borderId="0" xfId="3" applyNumberFormat="1" applyAlignment="1">
      <alignment wrapText="1"/>
    </xf>
    <xf numFmtId="3" fontId="5" fillId="0" borderId="27" xfId="0" applyNumberFormat="1" applyFont="1" applyBorder="1" applyAlignment="1" applyProtection="1">
      <alignment vertical="center"/>
      <protection locked="0"/>
    </xf>
    <xf numFmtId="3" fontId="5" fillId="0" borderId="12" xfId="0" applyNumberFormat="1" applyFont="1" applyBorder="1" applyAlignment="1" applyProtection="1">
      <alignment vertical="center"/>
      <protection locked="0"/>
    </xf>
    <xf numFmtId="3" fontId="15" fillId="10" borderId="12" xfId="0" applyNumberFormat="1" applyFont="1" applyFill="1" applyBorder="1" applyAlignment="1">
      <alignment vertical="center"/>
    </xf>
    <xf numFmtId="3" fontId="15" fillId="10" borderId="13" xfId="0" applyNumberFormat="1" applyFont="1" applyFill="1" applyBorder="1" applyAlignment="1">
      <alignment vertical="center"/>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35"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xf>
    <xf numFmtId="3" fontId="3" fillId="0" borderId="38" xfId="0" applyNumberFormat="1" applyFont="1" applyBorder="1" applyAlignment="1" applyProtection="1">
      <alignment vertical="center" shrinkToFit="1"/>
      <protection locked="0"/>
    </xf>
    <xf numFmtId="3" fontId="20" fillId="9" borderId="38" xfId="0" applyNumberFormat="1" applyFont="1" applyFill="1" applyBorder="1" applyAlignment="1">
      <alignment vertical="center" shrinkToFit="1"/>
    </xf>
    <xf numFmtId="3" fontId="3" fillId="8" borderId="38" xfId="0" applyNumberFormat="1" applyFont="1" applyFill="1" applyBorder="1" applyAlignment="1">
      <alignment vertical="center" shrinkToFit="1"/>
    </xf>
    <xf numFmtId="3" fontId="20" fillId="9" borderId="39" xfId="0" applyNumberFormat="1" applyFont="1" applyFill="1" applyBorder="1" applyAlignment="1">
      <alignment vertical="center" shrinkToFit="1"/>
    </xf>
    <xf numFmtId="0" fontId="23" fillId="11" borderId="1" xfId="4" applyFont="1" applyFill="1" applyBorder="1"/>
    <xf numFmtId="0" fontId="1" fillId="11" borderId="26" xfId="4" applyFill="1" applyBorder="1"/>
    <xf numFmtId="0" fontId="1" fillId="0" borderId="0" xfId="4"/>
    <xf numFmtId="0" fontId="25" fillId="11" borderId="42" xfId="4" applyFont="1" applyFill="1" applyBorder="1" applyAlignment="1">
      <alignment horizontal="center" vertical="center"/>
    </xf>
    <xf numFmtId="0" fontId="25" fillId="11" borderId="0" xfId="4" applyFont="1" applyFill="1" applyAlignment="1">
      <alignment horizontal="center" vertical="center"/>
    </xf>
    <xf numFmtId="0" fontId="25" fillId="11" borderId="43" xfId="4" applyFont="1" applyFill="1" applyBorder="1" applyAlignment="1">
      <alignment horizontal="center" vertical="center"/>
    </xf>
    <xf numFmtId="0" fontId="5" fillId="11" borderId="0" xfId="4" applyFont="1" applyFill="1" applyAlignment="1">
      <alignment horizontal="center" vertical="center"/>
    </xf>
    <xf numFmtId="0" fontId="5" fillId="11" borderId="45" xfId="4" applyFont="1" applyFill="1" applyBorder="1" applyAlignment="1">
      <alignment vertical="center"/>
    </xf>
    <xf numFmtId="0" fontId="28" fillId="0" borderId="0" xfId="4" applyFont="1"/>
    <xf numFmtId="0" fontId="4" fillId="11" borderId="42" xfId="4" applyFont="1" applyFill="1" applyBorder="1" applyAlignment="1">
      <alignment vertical="center" wrapText="1"/>
    </xf>
    <xf numFmtId="0" fontId="4" fillId="11" borderId="0" xfId="4" applyFont="1" applyFill="1" applyAlignment="1">
      <alignment horizontal="right" vertical="center" wrapText="1"/>
    </xf>
    <xf numFmtId="0" fontId="4" fillId="11" borderId="0" xfId="4" applyFont="1" applyFill="1" applyAlignment="1">
      <alignment vertical="center" wrapText="1"/>
    </xf>
    <xf numFmtId="14" fontId="4" fillId="13" borderId="0" xfId="4" applyNumberFormat="1" applyFont="1" applyFill="1" applyAlignment="1" applyProtection="1">
      <alignment horizontal="center" vertical="center"/>
      <protection locked="0"/>
    </xf>
    <xf numFmtId="1" fontId="4" fillId="13" borderId="0" xfId="4" applyNumberFormat="1" applyFont="1" applyFill="1" applyAlignment="1" applyProtection="1">
      <alignment horizontal="center" vertical="center"/>
      <protection locked="0"/>
    </xf>
    <xf numFmtId="0" fontId="5" fillId="11" borderId="43" xfId="4" applyFont="1" applyFill="1" applyBorder="1" applyAlignment="1">
      <alignment vertical="center"/>
    </xf>
    <xf numFmtId="14" fontId="4" fillId="14" borderId="0" xfId="4" applyNumberFormat="1" applyFont="1" applyFill="1" applyAlignment="1" applyProtection="1">
      <alignment horizontal="center" vertical="center"/>
      <protection locked="0"/>
    </xf>
    <xf numFmtId="0" fontId="1" fillId="15" borderId="0" xfId="4" applyFill="1"/>
    <xf numFmtId="1" fontId="4" fillId="12" borderId="46" xfId="4" applyNumberFormat="1" applyFont="1" applyFill="1" applyBorder="1" applyAlignment="1" applyProtection="1">
      <alignment horizontal="center" vertical="center"/>
      <protection locked="0"/>
    </xf>
    <xf numFmtId="1" fontId="4" fillId="14" borderId="0" xfId="4" applyNumberFormat="1" applyFont="1" applyFill="1" applyAlignment="1" applyProtection="1">
      <alignment horizontal="center" vertical="center"/>
      <protection locked="0"/>
    </xf>
    <xf numFmtId="0" fontId="1" fillId="11" borderId="43" xfId="4" applyFill="1" applyBorder="1"/>
    <xf numFmtId="0" fontId="26" fillId="11" borderId="42" xfId="4" applyFont="1" applyFill="1" applyBorder="1" applyAlignment="1">
      <alignment wrapText="1"/>
    </xf>
    <xf numFmtId="0" fontId="26" fillId="11" borderId="43" xfId="4" applyFont="1" applyFill="1" applyBorder="1" applyAlignment="1">
      <alignment wrapText="1"/>
    </xf>
    <xf numFmtId="0" fontId="26" fillId="11" borderId="42" xfId="4" applyFont="1" applyFill="1" applyBorder="1"/>
    <xf numFmtId="0" fontId="26" fillId="11" borderId="0" xfId="4" applyFont="1" applyFill="1"/>
    <xf numFmtId="0" fontId="26" fillId="11" borderId="0" xfId="4" applyFont="1" applyFill="1" applyAlignment="1">
      <alignment wrapText="1"/>
    </xf>
    <xf numFmtId="0" fontId="26" fillId="11" borderId="43" xfId="4" applyFont="1" applyFill="1" applyBorder="1"/>
    <xf numFmtId="0" fontId="5" fillId="11" borderId="0" xfId="4" applyFont="1" applyFill="1" applyAlignment="1">
      <alignment horizontal="right" vertical="center" wrapText="1"/>
    </xf>
    <xf numFmtId="0" fontId="27" fillId="11" borderId="43" xfId="4" applyFont="1" applyFill="1" applyBorder="1" applyAlignment="1">
      <alignment vertical="center"/>
    </xf>
    <xf numFmtId="0" fontId="5" fillId="11" borderId="42" xfId="4" applyFont="1" applyFill="1" applyBorder="1" applyAlignment="1">
      <alignment horizontal="right" vertical="center" wrapText="1"/>
    </xf>
    <xf numFmtId="0" fontId="27" fillId="11" borderId="0" xfId="4" applyFont="1" applyFill="1" applyAlignment="1">
      <alignment vertical="center"/>
    </xf>
    <xf numFmtId="0" fontId="26" fillId="11" borderId="0" xfId="4" applyFont="1" applyFill="1" applyAlignment="1">
      <alignment vertical="top"/>
    </xf>
    <xf numFmtId="0" fontId="4" fillId="12" borderId="46" xfId="4" applyFont="1" applyFill="1" applyBorder="1" applyAlignment="1" applyProtection="1">
      <alignment horizontal="center" vertical="center"/>
      <protection locked="0"/>
    </xf>
    <xf numFmtId="0" fontId="26" fillId="11" borderId="0" xfId="4" applyFont="1" applyFill="1" applyAlignment="1">
      <alignment vertical="center"/>
    </xf>
    <xf numFmtId="0" fontId="26" fillId="11" borderId="43" xfId="4" applyFont="1" applyFill="1" applyBorder="1" applyAlignment="1">
      <alignment vertical="center"/>
    </xf>
    <xf numFmtId="0" fontId="29" fillId="11" borderId="0" xfId="4" applyFont="1" applyFill="1" applyAlignment="1">
      <alignment vertical="center"/>
    </xf>
    <xf numFmtId="0" fontId="29" fillId="11" borderId="43" xfId="4" applyFont="1" applyFill="1" applyBorder="1" applyAlignment="1">
      <alignment vertical="center"/>
    </xf>
    <xf numFmtId="0" fontId="4" fillId="11" borderId="0" xfId="4" applyFont="1" applyFill="1" applyAlignment="1">
      <alignment horizontal="center" vertical="center"/>
    </xf>
    <xf numFmtId="0" fontId="5" fillId="11" borderId="43" xfId="4" applyFont="1" applyFill="1" applyBorder="1" applyAlignment="1">
      <alignment horizontal="center" vertical="center"/>
    </xf>
    <xf numFmtId="0" fontId="26" fillId="11" borderId="0" xfId="4" applyFont="1" applyFill="1" applyAlignment="1">
      <alignment vertical="top" wrapText="1"/>
    </xf>
    <xf numFmtId="0" fontId="26" fillId="11" borderId="42" xfId="4" applyFont="1" applyFill="1" applyBorder="1" applyAlignment="1">
      <alignment vertical="top"/>
    </xf>
    <xf numFmtId="0" fontId="29" fillId="11" borderId="43" xfId="4" applyFont="1" applyFill="1" applyBorder="1"/>
    <xf numFmtId="0" fontId="1" fillId="11" borderId="3" xfId="4" applyFill="1" applyBorder="1"/>
    <xf numFmtId="0" fontId="1" fillId="11" borderId="2" xfId="4" applyFill="1" applyBorder="1"/>
    <xf numFmtId="0" fontId="1" fillId="11" borderId="44" xfId="4" applyFill="1" applyBorder="1"/>
    <xf numFmtId="49" fontId="4" fillId="12" borderId="46" xfId="4" applyNumberFormat="1" applyFont="1" applyFill="1" applyBorder="1" applyAlignment="1" applyProtection="1">
      <alignment horizontal="center" vertical="center"/>
      <protection locked="0"/>
    </xf>
    <xf numFmtId="164" fontId="4" fillId="11" borderId="41" xfId="0" applyNumberFormat="1" applyFont="1" applyFill="1" applyBorder="1" applyAlignment="1">
      <alignment horizontal="center" vertical="center"/>
    </xf>
    <xf numFmtId="3" fontId="5" fillId="11" borderId="41" xfId="0" applyNumberFormat="1" applyFont="1" applyFill="1" applyBorder="1" applyAlignment="1" applyProtection="1">
      <alignment horizontal="right" vertical="center" shrinkToFit="1"/>
      <protection locked="0"/>
    </xf>
    <xf numFmtId="0" fontId="39" fillId="0" borderId="0" xfId="4" applyFont="1"/>
    <xf numFmtId="3" fontId="11" fillId="0" borderId="0" xfId="3" applyNumberFormat="1" applyProtection="1">
      <protection locked="0"/>
    </xf>
    <xf numFmtId="3" fontId="15" fillId="9" borderId="41" xfId="0" applyNumberFormat="1" applyFont="1" applyFill="1" applyBorder="1" applyAlignment="1">
      <alignment horizontal="right" vertical="center" shrinkToFit="1"/>
    </xf>
    <xf numFmtId="3" fontId="15" fillId="9" borderId="41" xfId="0" applyNumberFormat="1" applyFont="1" applyFill="1" applyBorder="1" applyAlignment="1" applyProtection="1">
      <alignment horizontal="right" vertical="center" shrinkToFit="1"/>
      <protection locked="0"/>
    </xf>
    <xf numFmtId="3" fontId="15" fillId="9" borderId="41" xfId="0" applyNumberFormat="1" applyFont="1" applyFill="1" applyBorder="1" applyAlignment="1">
      <alignment vertical="center"/>
    </xf>
    <xf numFmtId="3" fontId="5" fillId="9" borderId="41" xfId="0" applyNumberFormat="1" applyFont="1" applyFill="1" applyBorder="1" applyAlignment="1" applyProtection="1">
      <alignment vertical="center"/>
      <protection locked="0"/>
    </xf>
    <xf numFmtId="164" fontId="4" fillId="9" borderId="12" xfId="0" applyNumberFormat="1" applyFont="1" applyFill="1" applyBorder="1" applyAlignment="1">
      <alignment horizontal="center" vertical="center"/>
    </xf>
    <xf numFmtId="3" fontId="5" fillId="9" borderId="12" xfId="0" applyNumberFormat="1" applyFont="1" applyFill="1" applyBorder="1" applyAlignment="1" applyProtection="1">
      <alignment vertical="center"/>
      <protection locked="0"/>
    </xf>
    <xf numFmtId="3" fontId="35" fillId="3" borderId="35" xfId="0" applyNumberFormat="1" applyFont="1" applyFill="1" applyBorder="1" applyAlignment="1">
      <alignment horizontal="center" vertical="center" wrapText="1"/>
    </xf>
    <xf numFmtId="3" fontId="9" fillId="3" borderId="41" xfId="0" applyNumberFormat="1" applyFont="1" applyFill="1" applyBorder="1" applyAlignment="1">
      <alignment horizontal="center" vertical="center" wrapText="1"/>
    </xf>
    <xf numFmtId="3" fontId="9" fillId="3" borderId="41" xfId="0" applyNumberFormat="1" applyFont="1" applyFill="1" applyBorder="1" applyAlignment="1">
      <alignment horizontal="center" vertical="center"/>
    </xf>
    <xf numFmtId="3" fontId="3" fillId="0" borderId="48" xfId="0" applyNumberFormat="1" applyFont="1" applyBorder="1" applyAlignment="1" applyProtection="1">
      <alignment vertical="center" shrinkToFit="1"/>
      <protection locked="0"/>
    </xf>
    <xf numFmtId="3" fontId="20" fillId="9" borderId="48" xfId="0" applyNumberFormat="1" applyFont="1" applyFill="1" applyBorder="1" applyAlignment="1">
      <alignment vertical="center" shrinkToFit="1"/>
    </xf>
    <xf numFmtId="0" fontId="4" fillId="16" borderId="52" xfId="0" applyFont="1" applyFill="1" applyBorder="1" applyAlignment="1" applyProtection="1">
      <alignment horizontal="center" vertical="center"/>
      <protection locked="0"/>
    </xf>
    <xf numFmtId="0" fontId="4" fillId="0" borderId="0" xfId="4" applyFont="1" applyAlignment="1">
      <alignment vertical="center"/>
    </xf>
    <xf numFmtId="0" fontId="41" fillId="11" borderId="0" xfId="0" applyFont="1" applyFill="1"/>
    <xf numFmtId="0" fontId="42" fillId="11" borderId="0" xfId="0" applyFont="1" applyFill="1" applyAlignment="1">
      <alignment vertical="top"/>
    </xf>
    <xf numFmtId="0" fontId="42" fillId="11" borderId="0" xfId="0" applyFont="1" applyFill="1"/>
    <xf numFmtId="0" fontId="42" fillId="11" borderId="0" xfId="0" applyFont="1" applyFill="1" applyAlignment="1">
      <alignment horizontal="left" vertical="top" wrapText="1"/>
    </xf>
    <xf numFmtId="0" fontId="41" fillId="11" borderId="0" xfId="0" applyFont="1" applyFill="1" applyAlignment="1">
      <alignment vertical="top"/>
    </xf>
    <xf numFmtId="0" fontId="41" fillId="11" borderId="0" xfId="0" applyFont="1" applyFill="1" applyAlignment="1">
      <alignment vertical="center"/>
    </xf>
    <xf numFmtId="0" fontId="41" fillId="11" borderId="0" xfId="0" applyFont="1" applyFill="1" applyAlignment="1">
      <alignment horizontal="justify" vertical="center"/>
    </xf>
    <xf numFmtId="0" fontId="41" fillId="11" borderId="0" xfId="0" applyFont="1" applyFill="1" applyAlignment="1">
      <alignment horizontal="justify" vertical="center" wrapText="1"/>
    </xf>
    <xf numFmtId="0" fontId="44" fillId="11" borderId="0" xfId="0" applyFont="1" applyFill="1" applyAlignment="1">
      <alignment horizontal="right" vertical="center" wrapText="1"/>
    </xf>
    <xf numFmtId="0" fontId="42" fillId="11" borderId="0" xfId="0" applyFont="1" applyFill="1" applyAlignment="1">
      <alignment horizontal="right" vertical="center" wrapText="1"/>
    </xf>
    <xf numFmtId="0" fontId="42" fillId="11" borderId="0" xfId="0" applyFont="1" applyFill="1" applyAlignment="1">
      <alignment horizontal="justify" vertical="center" wrapText="1"/>
    </xf>
    <xf numFmtId="0" fontId="44" fillId="11" borderId="53" xfId="0" applyFont="1" applyFill="1" applyBorder="1" applyAlignment="1">
      <alignment horizontal="right" vertical="center" wrapText="1"/>
    </xf>
    <xf numFmtId="3" fontId="44" fillId="11" borderId="0" xfId="0" applyNumberFormat="1" applyFont="1" applyFill="1" applyAlignment="1">
      <alignment horizontal="right" vertical="center" wrapText="1"/>
    </xf>
    <xf numFmtId="3" fontId="43" fillId="11" borderId="54" xfId="0" applyNumberFormat="1" applyFont="1" applyFill="1" applyBorder="1" applyAlignment="1">
      <alignment horizontal="right" vertical="center" wrapText="1"/>
    </xf>
    <xf numFmtId="0" fontId="41" fillId="11" borderId="0" xfId="0" applyFont="1" applyFill="1" applyAlignment="1">
      <alignment horizontal="right" vertical="center" wrapText="1"/>
    </xf>
    <xf numFmtId="0" fontId="44" fillId="11" borderId="0" xfId="0" applyFont="1" applyFill="1" applyAlignment="1">
      <alignment horizontal="justify" vertical="center"/>
    </xf>
    <xf numFmtId="3" fontId="42" fillId="11" borderId="0" xfId="0" applyNumberFormat="1" applyFont="1" applyFill="1"/>
    <xf numFmtId="166" fontId="44" fillId="11" borderId="0" xfId="0" applyNumberFormat="1" applyFont="1" applyFill="1" applyAlignment="1">
      <alignment horizontal="right" vertical="center" wrapText="1"/>
    </xf>
    <xf numFmtId="0" fontId="45" fillId="11" borderId="0" xfId="0" applyFont="1" applyFill="1" applyAlignment="1">
      <alignment horizontal="justify" vertical="center" wrapText="1"/>
    </xf>
    <xf numFmtId="3" fontId="42" fillId="11" borderId="0" xfId="0" applyNumberFormat="1" applyFont="1" applyFill="1" applyAlignment="1">
      <alignment vertical="top"/>
    </xf>
    <xf numFmtId="3" fontId="44" fillId="11" borderId="53" xfId="0" applyNumberFormat="1" applyFont="1" applyFill="1" applyBorder="1" applyAlignment="1">
      <alignment horizontal="right" vertical="center" wrapText="1"/>
    </xf>
    <xf numFmtId="3" fontId="43" fillId="11" borderId="0" xfId="0" applyNumberFormat="1" applyFont="1" applyFill="1" applyAlignment="1">
      <alignment horizontal="right" vertical="center" wrapText="1"/>
    </xf>
    <xf numFmtId="4" fontId="42" fillId="11" borderId="0" xfId="0" applyNumberFormat="1" applyFont="1" applyFill="1" applyAlignment="1">
      <alignment vertical="top"/>
    </xf>
    <xf numFmtId="0" fontId="42" fillId="11" borderId="0" xfId="0" applyFont="1" applyFill="1" applyAlignment="1">
      <alignment vertical="center" wrapText="1"/>
    </xf>
    <xf numFmtId="0" fontId="44" fillId="11" borderId="0" xfId="0" applyFont="1" applyFill="1" applyAlignment="1">
      <alignment horizontal="justify" vertical="center" wrapText="1"/>
    </xf>
    <xf numFmtId="0" fontId="44" fillId="11" borderId="0" xfId="0" applyFont="1" applyFill="1" applyAlignment="1">
      <alignment vertical="center" wrapText="1"/>
    </xf>
    <xf numFmtId="3" fontId="44" fillId="11" borderId="0" xfId="0" applyNumberFormat="1" applyFont="1" applyFill="1"/>
    <xf numFmtId="0" fontId="43" fillId="11" borderId="0" xfId="0" applyFont="1" applyFill="1" applyAlignment="1">
      <alignment horizontal="justify" vertical="center" wrapText="1"/>
    </xf>
    <xf numFmtId="2" fontId="43" fillId="11" borderId="54" xfId="0" applyNumberFormat="1" applyFont="1" applyFill="1" applyBorder="1" applyAlignment="1">
      <alignment horizontal="right" vertical="center" wrapText="1"/>
    </xf>
    <xf numFmtId="0" fontId="42" fillId="11" borderId="0" xfId="0" applyFont="1" applyFill="1" applyAlignment="1">
      <alignment vertical="center"/>
    </xf>
    <xf numFmtId="0" fontId="44" fillId="11" borderId="0" xfId="0" applyFont="1" applyFill="1" applyAlignment="1">
      <alignment vertical="center"/>
    </xf>
    <xf numFmtId="15" fontId="43" fillId="11" borderId="0" xfId="0" applyNumberFormat="1" applyFont="1" applyFill="1" applyAlignment="1">
      <alignment vertical="center"/>
    </xf>
    <xf numFmtId="0" fontId="43" fillId="11" borderId="53" xfId="0" applyFont="1" applyFill="1" applyBorder="1" applyAlignment="1">
      <alignment horizontal="right" vertical="center"/>
    </xf>
    <xf numFmtId="0" fontId="46" fillId="11" borderId="0" xfId="0" applyFont="1" applyFill="1" applyAlignment="1">
      <alignment vertical="center"/>
    </xf>
    <xf numFmtId="3" fontId="44" fillId="11" borderId="0" xfId="0" applyNumberFormat="1" applyFont="1" applyFill="1" applyAlignment="1">
      <alignment horizontal="right" vertical="center"/>
    </xf>
    <xf numFmtId="0" fontId="44" fillId="11" borderId="0" xfId="0" applyFont="1" applyFill="1" applyAlignment="1">
      <alignment horizontal="right" vertical="center"/>
    </xf>
    <xf numFmtId="3" fontId="43" fillId="11" borderId="55" xfId="0" applyNumberFormat="1" applyFont="1" applyFill="1" applyBorder="1" applyAlignment="1">
      <alignment horizontal="right" vertical="center"/>
    </xf>
    <xf numFmtId="4" fontId="42" fillId="11" borderId="0" xfId="0" applyNumberFormat="1" applyFont="1" applyFill="1"/>
    <xf numFmtId="0" fontId="47" fillId="11" borderId="53" xfId="0" applyFont="1" applyFill="1" applyBorder="1" applyAlignment="1">
      <alignment vertical="center"/>
    </xf>
    <xf numFmtId="14" fontId="47" fillId="11" borderId="53" xfId="0" applyNumberFormat="1" applyFont="1" applyFill="1" applyBorder="1" applyAlignment="1">
      <alignment horizontal="right" vertical="center"/>
    </xf>
    <xf numFmtId="0" fontId="47" fillId="11" borderId="53" xfId="0" applyFont="1" applyFill="1" applyBorder="1" applyAlignment="1">
      <alignment horizontal="right" vertical="center"/>
    </xf>
    <xf numFmtId="0" fontId="43" fillId="11" borderId="0" xfId="0" applyFont="1" applyFill="1" applyAlignment="1">
      <alignment vertical="center"/>
    </xf>
    <xf numFmtId="166" fontId="42" fillId="11" borderId="0" xfId="7" applyNumberFormat="1" applyFont="1" applyFill="1"/>
    <xf numFmtId="166" fontId="42" fillId="11" borderId="0" xfId="0" applyNumberFormat="1" applyFont="1" applyFill="1"/>
    <xf numFmtId="0" fontId="43" fillId="11" borderId="0" xfId="0" applyFont="1" applyFill="1" applyAlignment="1">
      <alignment horizontal="right" vertical="center"/>
    </xf>
    <xf numFmtId="43" fontId="42" fillId="11" borderId="0" xfId="7" applyFont="1" applyFill="1"/>
    <xf numFmtId="0" fontId="42" fillId="11" borderId="0" xfId="0" applyFont="1" applyFill="1" applyAlignment="1">
      <alignment vertical="top" wrapText="1"/>
    </xf>
    <xf numFmtId="0" fontId="22" fillId="11" borderId="25" xfId="4" applyFont="1" applyFill="1" applyBorder="1" applyAlignment="1">
      <alignment vertical="center"/>
    </xf>
    <xf numFmtId="0" fontId="22" fillId="11" borderId="1" xfId="4" applyFont="1" applyFill="1" applyBorder="1" applyAlignment="1">
      <alignment vertical="center"/>
    </xf>
    <xf numFmtId="0" fontId="25" fillId="11" borderId="42" xfId="4" applyFont="1" applyFill="1" applyBorder="1" applyAlignment="1">
      <alignment horizontal="center" vertical="center"/>
    </xf>
    <xf numFmtId="0" fontId="25" fillId="11" borderId="0" xfId="4" applyFont="1" applyFill="1" applyAlignment="1">
      <alignment horizontal="center" vertical="center"/>
    </xf>
    <xf numFmtId="0" fontId="25" fillId="11" borderId="43" xfId="4" applyFont="1" applyFill="1" applyBorder="1" applyAlignment="1">
      <alignment horizontal="center" vertical="center"/>
    </xf>
    <xf numFmtId="0" fontId="4" fillId="11" borderId="42" xfId="4" applyFont="1" applyFill="1" applyBorder="1" applyAlignment="1">
      <alignment vertical="center" wrapText="1"/>
    </xf>
    <xf numFmtId="0" fontId="4" fillId="11" borderId="0" xfId="4" applyFont="1" applyFill="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4" xfId="4" applyNumberFormat="1" applyFont="1" applyFill="1" applyBorder="1" applyAlignment="1" applyProtection="1">
      <alignment horizontal="center" vertical="center"/>
      <protection locked="0"/>
    </xf>
    <xf numFmtId="0" fontId="4" fillId="0" borderId="42" xfId="4" applyFont="1" applyBorder="1" applyAlignment="1">
      <alignment horizontal="center" vertical="center" wrapText="1"/>
    </xf>
    <xf numFmtId="0" fontId="4" fillId="0" borderId="0" xfId="4" applyFont="1" applyAlignment="1">
      <alignment horizontal="center" vertical="center" wrapText="1"/>
    </xf>
    <xf numFmtId="0" fontId="4" fillId="0" borderId="43" xfId="4" applyFont="1" applyBorder="1" applyAlignment="1">
      <alignment horizontal="center" vertical="center" wrapText="1"/>
    </xf>
    <xf numFmtId="0" fontId="5" fillId="11" borderId="42" xfId="4" applyFont="1" applyFill="1" applyBorder="1" applyAlignment="1">
      <alignment horizontal="right" vertical="center" wrapText="1"/>
    </xf>
    <xf numFmtId="0" fontId="5" fillId="11" borderId="43"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44" xfId="4" applyNumberFormat="1" applyFont="1" applyFill="1" applyBorder="1" applyAlignment="1" applyProtection="1">
      <alignment horizontal="center" vertical="center"/>
      <protection locked="0"/>
    </xf>
    <xf numFmtId="0" fontId="26" fillId="11" borderId="42" xfId="4" applyFont="1" applyFill="1" applyBorder="1" applyAlignment="1">
      <alignment wrapText="1"/>
    </xf>
    <xf numFmtId="0" fontId="26" fillId="11" borderId="0" xfId="4" applyFont="1" applyFill="1" applyAlignment="1">
      <alignment wrapText="1"/>
    </xf>
    <xf numFmtId="0" fontId="26" fillId="11" borderId="0" xfId="4" applyFont="1" applyFill="1"/>
    <xf numFmtId="0" fontId="24" fillId="11" borderId="42" xfId="4" applyFont="1" applyFill="1" applyBorder="1" applyAlignment="1">
      <alignment horizontal="center" vertical="center" wrapText="1"/>
    </xf>
    <xf numFmtId="0" fontId="24" fillId="11" borderId="0" xfId="4" applyFont="1" applyFill="1" applyAlignment="1">
      <alignment horizontal="center" vertical="center" wrapText="1"/>
    </xf>
    <xf numFmtId="0" fontId="5" fillId="11" borderId="42" xfId="4" applyFont="1" applyFill="1" applyBorder="1" applyAlignment="1">
      <alignment horizontal="right" vertical="center"/>
    </xf>
    <xf numFmtId="0" fontId="5" fillId="11" borderId="43" xfId="4" applyFont="1" applyFill="1" applyBorder="1" applyAlignment="1">
      <alignment horizontal="right" vertical="center"/>
    </xf>
    <xf numFmtId="0" fontId="5" fillId="11" borderId="0" xfId="4" applyFont="1" applyFill="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44" xfId="4" applyFont="1" applyFill="1" applyBorder="1" applyAlignment="1" applyProtection="1">
      <alignment horizontal="center" vertical="center"/>
      <protection locked="0"/>
    </xf>
    <xf numFmtId="0" fontId="26" fillId="11" borderId="42" xfId="4" applyFont="1" applyFill="1" applyBorder="1" applyAlignment="1">
      <alignment vertical="center" wrapText="1"/>
    </xf>
    <xf numFmtId="0" fontId="26" fillId="11" borderId="0" xfId="4" applyFont="1" applyFill="1" applyAlignment="1">
      <alignment vertical="center" wrapText="1"/>
    </xf>
    <xf numFmtId="0" fontId="5" fillId="11" borderId="0" xfId="4" applyFont="1" applyFill="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4" xfId="4" applyFont="1" applyFill="1" applyBorder="1" applyAlignment="1" applyProtection="1">
      <alignment vertical="center"/>
      <protection locked="0"/>
    </xf>
    <xf numFmtId="0" fontId="27" fillId="11" borderId="42" xfId="4" applyFont="1" applyFill="1" applyBorder="1" applyAlignment="1">
      <alignment vertical="center"/>
    </xf>
    <xf numFmtId="0" fontId="27" fillId="11" borderId="0" xfId="4" applyFont="1" applyFill="1" applyAlignment="1">
      <alignment vertical="center"/>
    </xf>
    <xf numFmtId="0" fontId="5" fillId="11" borderId="0" xfId="4" applyFont="1" applyFill="1" applyAlignment="1">
      <alignment vertical="center"/>
    </xf>
    <xf numFmtId="0" fontId="40" fillId="12" borderId="3" xfId="5" applyFill="1" applyBorder="1" applyProtection="1">
      <protection locked="0"/>
    </xf>
    <xf numFmtId="0" fontId="26" fillId="12" borderId="2" xfId="4" applyFont="1" applyFill="1" applyBorder="1" applyProtection="1">
      <protection locked="0"/>
    </xf>
    <xf numFmtId="0" fontId="26" fillId="12" borderId="44" xfId="4" applyFont="1" applyFill="1" applyBorder="1" applyProtection="1">
      <protection locked="0"/>
    </xf>
    <xf numFmtId="0" fontId="5" fillId="11" borderId="42" xfId="4" applyFont="1" applyFill="1" applyBorder="1" applyAlignment="1">
      <alignment horizontal="center" vertical="center"/>
    </xf>
    <xf numFmtId="0" fontId="5" fillId="11" borderId="0" xfId="4" applyFont="1" applyFill="1" applyAlignment="1">
      <alignment horizontal="center" vertical="center"/>
    </xf>
    <xf numFmtId="0" fontId="4" fillId="16" borderId="49" xfId="0" applyFont="1" applyFill="1" applyBorder="1" applyAlignment="1" applyProtection="1">
      <alignment horizontal="left" vertical="center"/>
      <protection locked="0"/>
    </xf>
    <xf numFmtId="0" fontId="4" fillId="16" borderId="50" xfId="0" applyFont="1" applyFill="1" applyBorder="1" applyAlignment="1" applyProtection="1">
      <alignment horizontal="left" vertical="center"/>
      <protection locked="0"/>
    </xf>
    <xf numFmtId="0" fontId="4" fillId="16" borderId="51" xfId="0" applyFont="1" applyFill="1" applyBorder="1" applyAlignment="1" applyProtection="1">
      <alignment horizontal="left" vertical="center"/>
      <protection locked="0"/>
    </xf>
    <xf numFmtId="0" fontId="4" fillId="16" borderId="49" xfId="0" applyFont="1" applyFill="1" applyBorder="1" applyAlignment="1" applyProtection="1">
      <alignment horizontal="right" vertical="center"/>
      <protection locked="0"/>
    </xf>
    <xf numFmtId="0" fontId="4" fillId="16" borderId="50" xfId="0" applyFont="1" applyFill="1" applyBorder="1" applyAlignment="1" applyProtection="1">
      <alignment horizontal="right" vertical="center"/>
      <protection locked="0"/>
    </xf>
    <xf numFmtId="0" fontId="4" fillId="16" borderId="51" xfId="0" applyFont="1" applyFill="1" applyBorder="1" applyAlignment="1" applyProtection="1">
      <alignment horizontal="right" vertical="center"/>
      <protection locked="0"/>
    </xf>
    <xf numFmtId="0" fontId="26" fillId="11" borderId="0" xfId="4" applyFont="1" applyFill="1" applyAlignment="1">
      <alignment vertical="top" wrapText="1"/>
    </xf>
    <xf numFmtId="0" fontId="26" fillId="12" borderId="3" xfId="4" applyFont="1" applyFill="1" applyBorder="1" applyAlignment="1" applyProtection="1">
      <alignment vertical="center"/>
      <protection locked="0"/>
    </xf>
    <xf numFmtId="0" fontId="26" fillId="12" borderId="2" xfId="4" applyFont="1" applyFill="1" applyBorder="1" applyAlignment="1" applyProtection="1">
      <alignment vertical="center"/>
      <protection locked="0"/>
    </xf>
    <xf numFmtId="0" fontId="26" fillId="12" borderId="44" xfId="4" applyFont="1" applyFill="1" applyBorder="1" applyAlignment="1" applyProtection="1">
      <alignment vertical="center"/>
      <protection locked="0"/>
    </xf>
    <xf numFmtId="0" fontId="26" fillId="11" borderId="0" xfId="4" applyFont="1" applyFill="1" applyAlignment="1">
      <alignment vertical="top"/>
    </xf>
    <xf numFmtId="0" fontId="26" fillId="11" borderId="0" xfId="4" applyFont="1" applyFill="1" applyProtection="1">
      <protection locked="0"/>
    </xf>
    <xf numFmtId="0" fontId="5" fillId="11" borderId="42" xfId="4" applyFont="1" applyFill="1" applyBorder="1" applyAlignment="1">
      <alignment horizontal="left" vertical="center"/>
    </xf>
    <xf numFmtId="0" fontId="5" fillId="11" borderId="0" xfId="4" applyFont="1" applyFill="1" applyAlignment="1">
      <alignment horizontal="left" vertical="center"/>
    </xf>
    <xf numFmtId="0" fontId="5" fillId="11" borderId="0" xfId="4" applyFont="1" applyFill="1" applyAlignment="1">
      <alignment vertical="top"/>
    </xf>
    <xf numFmtId="0" fontId="5" fillId="11" borderId="5" xfId="4" applyFont="1" applyFill="1" applyBorder="1" applyAlignment="1">
      <alignment horizontal="left" vertical="center" wrapText="1"/>
    </xf>
    <xf numFmtId="0" fontId="40" fillId="12" borderId="3" xfId="5" applyFill="1" applyBorder="1" applyAlignment="1" applyProtection="1">
      <alignment vertical="center"/>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4" xfId="4" applyNumberFormat="1" applyFont="1" applyFill="1" applyBorder="1" applyAlignment="1" applyProtection="1">
      <alignment vertical="center"/>
      <protection locked="0"/>
    </xf>
    <xf numFmtId="0" fontId="5" fillId="11" borderId="43" xfId="4" applyFont="1" applyFill="1" applyBorder="1" applyAlignment="1">
      <alignment horizontal="center" vertical="center"/>
    </xf>
    <xf numFmtId="0" fontId="5" fillId="11" borderId="1" xfId="4" applyFont="1" applyFill="1" applyBorder="1" applyAlignment="1">
      <alignment horizontal="left" vertical="center" wrapText="1"/>
    </xf>
    <xf numFmtId="0" fontId="5" fillId="0" borderId="41" xfId="0" applyFont="1" applyBorder="1" applyAlignment="1">
      <alignment horizontal="left" vertical="center" wrapText="1"/>
    </xf>
    <xf numFmtId="0" fontId="5" fillId="9" borderId="41" xfId="0" applyFont="1" applyFill="1" applyBorder="1" applyAlignment="1">
      <alignment horizontal="left" vertical="center" wrapText="1"/>
    </xf>
    <xf numFmtId="0" fontId="4" fillId="9" borderId="41" xfId="0" applyFont="1" applyFill="1" applyBorder="1" applyAlignment="1">
      <alignment horizontal="left" vertical="center" wrapText="1"/>
    </xf>
    <xf numFmtId="0" fontId="8" fillId="0" borderId="0" xfId="0" applyFont="1" applyAlignment="1">
      <alignment horizontal="center" vertical="center" wrapText="1"/>
    </xf>
    <xf numFmtId="0" fontId="0" fillId="0" borderId="0" xfId="0" applyAlignment="1">
      <alignment horizontal="center" vertical="center" wrapText="1"/>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6" fillId="3" borderId="41" xfId="0" applyFont="1" applyFill="1" applyBorder="1" applyAlignment="1">
      <alignment horizontal="center" vertical="center"/>
    </xf>
    <xf numFmtId="0" fontId="0" fillId="0" borderId="41" xfId="0" applyBorder="1" applyAlignment="1">
      <alignment horizontal="center" vertical="center"/>
    </xf>
    <xf numFmtId="0" fontId="4" fillId="3" borderId="41" xfId="0" applyFont="1" applyFill="1" applyBorder="1" applyAlignment="1">
      <alignment horizontal="center" vertical="center" wrapText="1"/>
    </xf>
    <xf numFmtId="0" fontId="0" fillId="0" borderId="41" xfId="0" applyBorder="1" applyAlignment="1">
      <alignment horizontal="center" vertical="center" wrapText="1"/>
    </xf>
    <xf numFmtId="0" fontId="11" fillId="4" borderId="41" xfId="0" applyFont="1" applyFill="1" applyBorder="1" applyAlignment="1">
      <alignment horizontal="left" vertical="center" wrapText="1"/>
    </xf>
    <xf numFmtId="0" fontId="4" fillId="0" borderId="41" xfId="0" applyFont="1" applyBorder="1" applyAlignment="1">
      <alignment horizontal="left" vertical="center" wrapText="1"/>
    </xf>
    <xf numFmtId="0" fontId="5" fillId="11" borderId="41" xfId="0" applyFont="1" applyFill="1" applyBorder="1" applyAlignment="1">
      <alignment horizontal="left" vertical="center" wrapText="1"/>
    </xf>
    <xf numFmtId="0" fontId="12" fillId="4" borderId="41" xfId="0" applyFont="1" applyFill="1" applyBorder="1" applyAlignment="1">
      <alignment horizontal="left" vertical="center" wrapText="1"/>
    </xf>
    <xf numFmtId="0" fontId="13" fillId="4" borderId="41" xfId="0" applyFont="1" applyFill="1" applyBorder="1" applyAlignment="1">
      <alignment vertical="center"/>
    </xf>
    <xf numFmtId="0" fontId="31" fillId="9" borderId="41" xfId="0" applyFont="1" applyFill="1" applyBorder="1" applyAlignment="1">
      <alignment horizontal="left" vertical="center" wrapText="1"/>
    </xf>
    <xf numFmtId="0" fontId="12" fillId="9" borderId="41" xfId="0" applyFont="1" applyFill="1" applyBorder="1" applyAlignment="1">
      <alignment horizontal="left" vertical="center" wrapText="1"/>
    </xf>
    <xf numFmtId="0" fontId="12" fillId="0" borderId="41" xfId="0" applyFont="1" applyBorder="1" applyAlignment="1">
      <alignment horizontal="left" vertical="center" wrapText="1" indent="1"/>
    </xf>
    <xf numFmtId="0" fontId="5" fillId="9" borderId="41" xfId="0" applyFont="1" applyFill="1" applyBorder="1" applyAlignment="1">
      <alignment horizontal="left" vertical="center" wrapText="1" indent="1"/>
    </xf>
    <xf numFmtId="0" fontId="4" fillId="3" borderId="41" xfId="3" applyFont="1" applyFill="1" applyBorder="1" applyAlignment="1">
      <alignment horizontal="center" vertical="center" wrapText="1"/>
    </xf>
    <xf numFmtId="3" fontId="16" fillId="3" borderId="41" xfId="3" applyNumberFormat="1" applyFont="1" applyFill="1" applyBorder="1" applyAlignment="1">
      <alignment horizontal="center" vertical="center" wrapText="1"/>
    </xf>
    <xf numFmtId="3" fontId="0" fillId="0" borderId="41" xfId="0" applyNumberFormat="1" applyBorder="1" applyAlignment="1">
      <alignment horizontal="center" vertical="center" wrapText="1"/>
    </xf>
    <xf numFmtId="0" fontId="2" fillId="0" borderId="0" xfId="3" applyFont="1" applyAlignment="1" applyProtection="1">
      <alignment horizontal="right" vertical="top" wrapText="1"/>
      <protection locked="0"/>
    </xf>
    <xf numFmtId="0" fontId="0" fillId="0" borderId="0" xfId="0" applyAlignment="1" applyProtection="1">
      <alignment horizontal="right" wrapText="1"/>
      <protection locked="0"/>
    </xf>
    <xf numFmtId="0" fontId="0" fillId="0" borderId="0" xfId="0"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Protection="1">
      <protection locked="0"/>
    </xf>
    <xf numFmtId="0" fontId="12" fillId="4" borderId="41" xfId="0" applyFont="1" applyFill="1" applyBorder="1" applyAlignment="1">
      <alignment vertical="center" wrapText="1"/>
    </xf>
    <xf numFmtId="0" fontId="0" fillId="0" borderId="41" xfId="0" applyBorder="1"/>
    <xf numFmtId="0" fontId="16" fillId="3" borderId="41" xfId="3" applyFont="1" applyFill="1" applyBorder="1" applyAlignment="1">
      <alignment horizontal="center" vertical="center"/>
    </xf>
    <xf numFmtId="0" fontId="32" fillId="9" borderId="41" xfId="0" applyFont="1" applyFill="1" applyBorder="1" applyAlignment="1">
      <alignment horizontal="left" vertical="center" wrapText="1"/>
    </xf>
    <xf numFmtId="0" fontId="14" fillId="9" borderId="41" xfId="0" applyFont="1" applyFill="1" applyBorder="1" applyAlignment="1">
      <alignment horizontal="left" vertical="center" wrapText="1"/>
    </xf>
    <xf numFmtId="0" fontId="5" fillId="0" borderId="41" xfId="0" applyFont="1" applyBorder="1" applyAlignment="1">
      <alignment horizontal="left" vertical="center" wrapText="1" indent="1"/>
    </xf>
    <xf numFmtId="0" fontId="14" fillId="0" borderId="41" xfId="0" applyFont="1" applyBorder="1" applyAlignment="1">
      <alignment horizontal="left" vertical="center" wrapText="1"/>
    </xf>
    <xf numFmtId="0" fontId="6" fillId="0" borderId="0" xfId="3" applyFont="1" applyAlignment="1" applyProtection="1">
      <alignment horizontal="center" vertical="top" wrapText="1"/>
      <protection locked="0"/>
    </xf>
    <xf numFmtId="0" fontId="8" fillId="0" borderId="0" xfId="3" applyFont="1" applyAlignment="1">
      <alignment horizontal="center" vertical="center" wrapText="1"/>
    </xf>
    <xf numFmtId="0" fontId="18" fillId="0" borderId="41" xfId="0" applyFont="1" applyBorder="1" applyAlignment="1">
      <alignment horizontal="left" vertical="center" wrapText="1"/>
    </xf>
    <xf numFmtId="0" fontId="4" fillId="4" borderId="41" xfId="0" applyFont="1" applyFill="1" applyBorder="1" applyAlignment="1">
      <alignment horizontal="left" vertical="center" wrapText="1"/>
    </xf>
    <xf numFmtId="0" fontId="4" fillId="4" borderId="41" xfId="0" applyFont="1" applyFill="1" applyBorder="1" applyAlignment="1">
      <alignment vertical="center" wrapText="1"/>
    </xf>
    <xf numFmtId="0" fontId="5" fillId="0" borderId="4" xfId="0" applyFont="1" applyBorder="1" applyAlignment="1">
      <alignment horizontal="left" vertical="center" wrapText="1" indent="1"/>
    </xf>
    <xf numFmtId="0" fontId="5" fillId="0" borderId="5" xfId="0" applyFont="1" applyBorder="1" applyAlignment="1">
      <alignment horizontal="left" vertical="center" wrapText="1" indent="1"/>
    </xf>
    <xf numFmtId="0" fontId="5" fillId="0" borderId="6" xfId="0" applyFont="1" applyBorder="1" applyAlignment="1">
      <alignment horizontal="left" vertical="center" wrapText="1" indent="1"/>
    </xf>
    <xf numFmtId="0" fontId="0" fillId="0" borderId="0" xfId="0" applyAlignment="1">
      <alignment horizontal="center" wrapText="1"/>
    </xf>
    <xf numFmtId="0" fontId="5" fillId="0" borderId="22" xfId="0" applyFont="1" applyBorder="1" applyAlignment="1">
      <alignment horizontal="left" vertical="center" wrapText="1"/>
    </xf>
    <xf numFmtId="0" fontId="5" fillId="0" borderId="23" xfId="0" applyFont="1" applyBorder="1" applyAlignment="1">
      <alignment horizontal="left" vertical="center" wrapText="1"/>
    </xf>
    <xf numFmtId="0" fontId="5" fillId="0" borderId="24" xfId="0" applyFont="1" applyBorder="1" applyAlignment="1">
      <alignment horizontal="left" vertical="center" wrapText="1"/>
    </xf>
    <xf numFmtId="0" fontId="16" fillId="2" borderId="4" xfId="3" applyFont="1" applyFill="1" applyBorder="1" applyAlignment="1" applyProtection="1">
      <alignment vertical="center" wrapText="1"/>
      <protection locked="0"/>
    </xf>
    <xf numFmtId="0" fontId="18" fillId="0" borderId="22" xfId="0" applyFont="1" applyBorder="1" applyAlignment="1">
      <alignment horizontal="left" vertical="center" wrapText="1"/>
    </xf>
    <xf numFmtId="0" fontId="18" fillId="0" borderId="23" xfId="0" applyFont="1" applyBorder="1" applyAlignment="1">
      <alignment horizontal="left" vertical="center" wrapText="1"/>
    </xf>
    <xf numFmtId="0" fontId="18" fillId="0" borderId="24" xfId="0" applyFont="1" applyBorder="1" applyAlignment="1">
      <alignment horizontal="left" vertical="center" wrapText="1"/>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10" borderId="22" xfId="0" applyFont="1" applyFill="1" applyBorder="1" applyAlignment="1">
      <alignment horizontal="left" vertical="center" wrapText="1"/>
    </xf>
    <xf numFmtId="0" fontId="4" fillId="10" borderId="23" xfId="0" applyFont="1" applyFill="1" applyBorder="1" applyAlignment="1">
      <alignment horizontal="left" vertical="center" wrapText="1"/>
    </xf>
    <xf numFmtId="0" fontId="4" fillId="10" borderId="24" xfId="0" applyFont="1" applyFill="1" applyBorder="1" applyAlignment="1">
      <alignment horizontal="left" vertical="center" wrapText="1"/>
    </xf>
    <xf numFmtId="0" fontId="5" fillId="10" borderId="22" xfId="0" applyFont="1" applyFill="1" applyBorder="1" applyAlignment="1">
      <alignment horizontal="left" vertical="center" wrapText="1"/>
    </xf>
    <xf numFmtId="0" fontId="5" fillId="10" borderId="23" xfId="0" applyFont="1" applyFill="1" applyBorder="1" applyAlignment="1">
      <alignment horizontal="left" vertical="center" wrapText="1"/>
    </xf>
    <xf numFmtId="0" fontId="5" fillId="10" borderId="24" xfId="0" applyFont="1" applyFill="1" applyBorder="1" applyAlignment="1">
      <alignment horizontal="left" vertical="center" wrapText="1"/>
    </xf>
    <xf numFmtId="0" fontId="4" fillId="3" borderId="16" xfId="3" applyFont="1" applyFill="1" applyBorder="1" applyAlignment="1">
      <alignment horizontal="center" vertical="center" wrapText="1"/>
    </xf>
    <xf numFmtId="0" fontId="0" fillId="0" borderId="18" xfId="0" applyBorder="1" applyAlignment="1">
      <alignment horizontal="center" vertical="center" wrapText="1"/>
    </xf>
    <xf numFmtId="0" fontId="0" fillId="0" borderId="17" xfId="0" applyBorder="1" applyAlignment="1">
      <alignment horizontal="center" vertical="center" wrapText="1"/>
    </xf>
    <xf numFmtId="0" fontId="16" fillId="3" borderId="28" xfId="3" applyFont="1" applyFill="1" applyBorder="1" applyAlignment="1">
      <alignment horizontal="center" vertical="center" wrapText="1"/>
    </xf>
    <xf numFmtId="0" fontId="0" fillId="0" borderId="29" xfId="0" applyBorder="1" applyAlignment="1">
      <alignment horizontal="center" vertical="center" wrapText="1"/>
    </xf>
    <xf numFmtId="0" fontId="0" fillId="0" borderId="30" xfId="0" applyBorder="1" applyAlignment="1">
      <alignment horizontal="center" vertical="center" wrapText="1"/>
    </xf>
    <xf numFmtId="0" fontId="12" fillId="7" borderId="25" xfId="0" applyFont="1" applyFill="1" applyBorder="1" applyAlignment="1">
      <alignment horizontal="left" vertical="center" wrapText="1" shrinkToFit="1"/>
    </xf>
    <xf numFmtId="0" fontId="12" fillId="7" borderId="1" xfId="0" applyFont="1" applyFill="1" applyBorder="1" applyAlignment="1">
      <alignment horizontal="left" vertical="center" wrapText="1" shrinkToFit="1"/>
    </xf>
    <xf numFmtId="0" fontId="12" fillId="7" borderId="26" xfId="0" applyFont="1" applyFill="1" applyBorder="1" applyAlignment="1">
      <alignment horizontal="left" vertical="center" wrapText="1" shrinkToFit="1"/>
    </xf>
    <xf numFmtId="0" fontId="5" fillId="0" borderId="31" xfId="0" applyFont="1" applyBorder="1" applyAlignment="1">
      <alignment horizontal="left" vertical="center" wrapText="1"/>
    </xf>
    <xf numFmtId="0" fontId="5" fillId="0" borderId="32" xfId="0" applyFont="1" applyBorder="1" applyAlignment="1">
      <alignment horizontal="left" vertical="center" wrapText="1"/>
    </xf>
    <xf numFmtId="0" fontId="5" fillId="0" borderId="33" xfId="0" applyFont="1" applyBorder="1" applyAlignment="1">
      <alignment horizontal="left" vertical="center" wrapText="1"/>
    </xf>
    <xf numFmtId="0" fontId="12" fillId="10" borderId="19" xfId="0" applyFont="1" applyFill="1" applyBorder="1" applyAlignment="1">
      <alignment horizontal="left" vertical="center" wrapText="1"/>
    </xf>
    <xf numFmtId="0" fontId="12" fillId="10" borderId="20" xfId="0" applyFont="1" applyFill="1" applyBorder="1" applyAlignment="1">
      <alignment horizontal="left" vertical="center" wrapText="1"/>
    </xf>
    <xf numFmtId="0" fontId="12" fillId="10" borderId="21" xfId="0" applyFont="1" applyFill="1" applyBorder="1" applyAlignment="1">
      <alignment horizontal="left" vertical="center" wrapText="1"/>
    </xf>
    <xf numFmtId="0" fontId="12" fillId="10" borderId="22" xfId="0" applyFont="1" applyFill="1" applyBorder="1" applyAlignment="1">
      <alignment horizontal="left" vertical="center" wrapText="1"/>
    </xf>
    <xf numFmtId="0" fontId="12" fillId="10" borderId="23" xfId="0" applyFont="1" applyFill="1" applyBorder="1" applyAlignment="1">
      <alignment horizontal="left" vertical="center" wrapText="1"/>
    </xf>
    <xf numFmtId="0" fontId="12" fillId="10" borderId="24" xfId="0" applyFont="1" applyFill="1" applyBorder="1" applyAlignment="1">
      <alignment horizontal="left" vertical="center" wrapText="1"/>
    </xf>
    <xf numFmtId="0" fontId="12" fillId="0" borderId="22" xfId="0" applyFont="1" applyBorder="1" applyAlignment="1">
      <alignment horizontal="left" vertical="center" wrapText="1"/>
    </xf>
    <xf numFmtId="0" fontId="12" fillId="0" borderId="23" xfId="0" applyFont="1" applyBorder="1" applyAlignment="1">
      <alignment horizontal="left" vertical="center" wrapText="1"/>
    </xf>
    <xf numFmtId="0" fontId="12" fillId="0" borderId="24" xfId="0" applyFont="1" applyBorder="1" applyAlignment="1">
      <alignment horizontal="left" vertical="center" wrapText="1"/>
    </xf>
    <xf numFmtId="0" fontId="5" fillId="0" borderId="12" xfId="0" applyFont="1" applyBorder="1" applyAlignment="1">
      <alignment horizontal="left" vertical="center" wrapText="1"/>
    </xf>
    <xf numFmtId="0" fontId="5" fillId="0" borderId="12" xfId="0" applyFont="1" applyBorder="1" applyAlignment="1">
      <alignment horizontal="left" vertical="center" wrapText="1" indent="1"/>
    </xf>
    <xf numFmtId="0" fontId="4" fillId="10" borderId="12" xfId="0" applyFont="1" applyFill="1" applyBorder="1" applyAlignment="1">
      <alignment horizontal="left" vertical="center" wrapText="1"/>
    </xf>
    <xf numFmtId="0" fontId="5" fillId="0" borderId="27" xfId="0" applyFont="1" applyBorder="1" applyAlignment="1">
      <alignment horizontal="left" vertical="center" wrapText="1"/>
    </xf>
    <xf numFmtId="0" fontId="12" fillId="7" borderId="25"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26" xfId="0" applyFont="1" applyFill="1" applyBorder="1" applyAlignment="1">
      <alignment horizontal="left" vertical="center" shrinkToFit="1"/>
    </xf>
    <xf numFmtId="0" fontId="31" fillId="10" borderId="13" xfId="0" applyFont="1" applyFill="1" applyBorder="1" applyAlignment="1">
      <alignment horizontal="left" vertical="center" wrapText="1"/>
    </xf>
    <xf numFmtId="0" fontId="12" fillId="10" borderId="13" xfId="0" applyFont="1" applyFill="1" applyBorder="1" applyAlignment="1">
      <alignment horizontal="left" vertical="center" wrapText="1"/>
    </xf>
    <xf numFmtId="0" fontId="5" fillId="0" borderId="27" xfId="0" applyFont="1" applyBorder="1" applyAlignment="1">
      <alignment horizontal="left" vertical="center" wrapText="1" indent="1"/>
    </xf>
    <xf numFmtId="0" fontId="5" fillId="9" borderId="22" xfId="0" applyFont="1" applyFill="1" applyBorder="1" applyAlignment="1">
      <alignment horizontal="left" vertical="center" wrapText="1" indent="1"/>
    </xf>
    <xf numFmtId="0" fontId="5" fillId="9" borderId="23" xfId="0" applyFont="1" applyFill="1" applyBorder="1" applyAlignment="1">
      <alignment horizontal="left" vertical="center" wrapText="1" indent="1"/>
    </xf>
    <xf numFmtId="0" fontId="5" fillId="9" borderId="24" xfId="0" applyFont="1" applyFill="1" applyBorder="1" applyAlignment="1">
      <alignment horizontal="left" vertical="center" wrapText="1" indent="1"/>
    </xf>
    <xf numFmtId="0" fontId="5" fillId="9" borderId="12"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31" fillId="10" borderId="12" xfId="0" applyFont="1" applyFill="1" applyBorder="1" applyAlignment="1">
      <alignment horizontal="left" vertical="center" wrapText="1"/>
    </xf>
    <xf numFmtId="0" fontId="12" fillId="10" borderId="12" xfId="0" applyFont="1" applyFill="1" applyBorder="1" applyAlignment="1">
      <alignment horizontal="left" vertical="center" wrapText="1"/>
    </xf>
    <xf numFmtId="0" fontId="12" fillId="0" borderId="12" xfId="0" applyFont="1" applyBorder="1" applyAlignment="1">
      <alignment horizontal="left" vertical="center" wrapText="1"/>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3" fillId="0" borderId="38" xfId="0" applyFont="1" applyBorder="1" applyAlignment="1">
      <alignment horizontal="left" vertical="center" wrapText="1"/>
    </xf>
    <xf numFmtId="0" fontId="16" fillId="9" borderId="38" xfId="0" applyFont="1" applyFill="1" applyBorder="1" applyAlignment="1">
      <alignment horizontal="left" vertical="center" wrapText="1"/>
    </xf>
    <xf numFmtId="0" fontId="9" fillId="3" borderId="7"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34" xfId="0" applyFont="1" applyBorder="1" applyAlignment="1">
      <alignment horizontal="center" vertical="center" wrapText="1"/>
    </xf>
    <xf numFmtId="0" fontId="3" fillId="0" borderId="35" xfId="0" applyFont="1" applyBorder="1" applyAlignment="1">
      <alignment horizontal="center" vertical="center" wrapText="1"/>
    </xf>
    <xf numFmtId="0" fontId="9" fillId="3" borderId="8" xfId="0" applyFont="1" applyFill="1" applyBorder="1" applyAlignment="1">
      <alignment horizontal="center" vertical="center" wrapText="1"/>
    </xf>
    <xf numFmtId="0" fontId="3" fillId="0" borderId="35" xfId="0" applyFont="1" applyBorder="1"/>
    <xf numFmtId="3" fontId="9" fillId="3" borderId="8" xfId="0" applyNumberFormat="1" applyFont="1" applyFill="1" applyBorder="1" applyAlignment="1">
      <alignment horizontal="center" vertical="center" wrapText="1"/>
    </xf>
    <xf numFmtId="3" fontId="3" fillId="0" borderId="35" xfId="0" applyNumberFormat="1" applyFont="1" applyBorder="1"/>
    <xf numFmtId="3" fontId="9" fillId="3" borderId="9" xfId="0" applyNumberFormat="1" applyFont="1" applyFill="1" applyBorder="1" applyAlignment="1">
      <alignment horizontal="center" vertical="center" wrapText="1"/>
    </xf>
    <xf numFmtId="3" fontId="3" fillId="0" borderId="36" xfId="0" applyNumberFormat="1" applyFont="1" applyBorder="1"/>
    <xf numFmtId="49" fontId="9" fillId="3" borderId="10" xfId="0" applyNumberFormat="1" applyFont="1" applyFill="1" applyBorder="1" applyAlignment="1">
      <alignment horizontal="center" vertical="center" wrapText="1"/>
    </xf>
    <xf numFmtId="49" fontId="9" fillId="3" borderId="11" xfId="0" applyNumberFormat="1" applyFont="1" applyFill="1" applyBorder="1" applyAlignment="1">
      <alignment horizontal="center" vertical="center" wrapText="1"/>
    </xf>
    <xf numFmtId="0" fontId="17" fillId="6" borderId="37" xfId="0" applyFont="1" applyFill="1" applyBorder="1" applyAlignment="1">
      <alignment horizontal="left" vertical="center"/>
    </xf>
    <xf numFmtId="0" fontId="19" fillId="6" borderId="37" xfId="0" applyFont="1" applyFill="1" applyBorder="1" applyAlignment="1">
      <alignment vertical="center"/>
    </xf>
    <xf numFmtId="0" fontId="19" fillId="6" borderId="47" xfId="0" applyFont="1" applyFill="1" applyBorder="1" applyAlignment="1">
      <alignment vertical="center"/>
    </xf>
    <xf numFmtId="0" fontId="3" fillId="0" borderId="37" xfId="0" applyFont="1" applyBorder="1" applyAlignment="1">
      <alignment vertical="center"/>
    </xf>
    <xf numFmtId="0" fontId="16" fillId="0" borderId="38" xfId="0" applyFont="1" applyBorder="1" applyAlignment="1">
      <alignment horizontal="left" vertical="center" wrapText="1"/>
    </xf>
    <xf numFmtId="0" fontId="16" fillId="9" borderId="39" xfId="0" applyFont="1" applyFill="1" applyBorder="1" applyAlignment="1">
      <alignment horizontal="left" vertical="center" wrapText="1"/>
    </xf>
    <xf numFmtId="0" fontId="17" fillId="6" borderId="40" xfId="0" applyFont="1" applyFill="1" applyBorder="1" applyAlignment="1">
      <alignment horizontal="left" vertical="center"/>
    </xf>
    <xf numFmtId="0" fontId="3" fillId="0" borderId="40" xfId="0" applyFont="1" applyBorder="1" applyAlignment="1">
      <alignment vertical="center"/>
    </xf>
    <xf numFmtId="0" fontId="37" fillId="9" borderId="38" xfId="0" applyFont="1" applyFill="1" applyBorder="1" applyAlignment="1">
      <alignment horizontal="left" vertical="center" wrapText="1"/>
    </xf>
    <xf numFmtId="0" fontId="17" fillId="9" borderId="38" xfId="0" applyFont="1" applyFill="1" applyBorder="1" applyAlignment="1">
      <alignment horizontal="left" vertical="center" wrapText="1"/>
    </xf>
    <xf numFmtId="0" fontId="37" fillId="9" borderId="39" xfId="0" applyFont="1" applyFill="1" applyBorder="1" applyAlignment="1">
      <alignment horizontal="left" vertical="center" wrapText="1"/>
    </xf>
    <xf numFmtId="0" fontId="17" fillId="9" borderId="39" xfId="0" applyFont="1" applyFill="1" applyBorder="1" applyAlignment="1">
      <alignment horizontal="left" vertical="center" wrapText="1"/>
    </xf>
    <xf numFmtId="0" fontId="3" fillId="0" borderId="40" xfId="0" applyFont="1" applyBorder="1"/>
    <xf numFmtId="0" fontId="42" fillId="11" borderId="0" xfId="0" applyFont="1" applyFill="1" applyAlignment="1">
      <alignment horizontal="left" vertical="top" wrapText="1"/>
    </xf>
    <xf numFmtId="0" fontId="43" fillId="11" borderId="0" xfId="0" applyFont="1" applyFill="1" applyAlignment="1">
      <alignment horizontal="center" vertical="center" wrapText="1"/>
    </xf>
    <xf numFmtId="0" fontId="42" fillId="11" borderId="0" xfId="0" applyFont="1" applyFill="1" applyAlignment="1">
      <alignment horizontal="left" wrapText="1"/>
    </xf>
    <xf numFmtId="0" fontId="44" fillId="11" borderId="0" xfId="0" applyFont="1" applyFill="1" applyAlignment="1">
      <alignment horizontal="left" vertical="top" wrapText="1"/>
    </xf>
    <xf numFmtId="0" fontId="44" fillId="11" borderId="0" xfId="0" applyFont="1" applyFill="1" applyAlignment="1">
      <alignment vertical="center"/>
    </xf>
    <xf numFmtId="0" fontId="43" fillId="11" borderId="53" xfId="0" applyFont="1" applyFill="1" applyBorder="1" applyAlignment="1">
      <alignment horizontal="center" vertical="center"/>
    </xf>
    <xf numFmtId="0" fontId="42" fillId="11" borderId="0" xfId="0" applyFont="1" applyFill="1" applyAlignment="1">
      <alignment vertical="center" wrapText="1"/>
    </xf>
    <xf numFmtId="0" fontId="41" fillId="11" borderId="0" xfId="0" applyFont="1" applyFill="1" applyAlignment="1">
      <alignment horizontal="left" vertical="center"/>
    </xf>
  </cellXfs>
  <cellStyles count="8">
    <cellStyle name="Comma 2" xfId="7" xr:uid="{2070EE00-4AAE-43F1-9728-1E803EC9AB1F}"/>
    <cellStyle name="Hyperlink" xfId="5" builtinId="8"/>
    <cellStyle name="Hyperlink 2" xfId="2" xr:uid="{00000000-0005-0000-0000-000000000000}"/>
    <cellStyle name="Normal" xfId="0" builtinId="0"/>
    <cellStyle name="Normal 2" xfId="3" xr:uid="{00000000-0005-0000-0000-000002000000}"/>
    <cellStyle name="Normal 2 2" xfId="6" xr:uid="{EA55AD8C-5C69-4C9E-A869-8DE5F4AEA6EF}"/>
    <cellStyle name="Normal 3" xfId="4" xr:uid="{00000000-0005-0000-0000-000003000000}"/>
    <cellStyle name="Style 1" xfId="1" xr:uid="{00000000-0005-0000-0000-000004000000}"/>
  </cellStyles>
  <dxfs count="0"/>
  <tableStyles count="0" defaultTableStyle="TableStyleMedium2"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ivana.mrsic@koncar.hr" TargetMode="External"/><Relationship Id="rId2" Type="http://schemas.openxmlformats.org/officeDocument/2006/relationships/hyperlink" Target="http://www.koncar.hr/" TargetMode="External"/><Relationship Id="rId1" Type="http://schemas.openxmlformats.org/officeDocument/2006/relationships/hyperlink" Target="mailto:koncar@finance@koncar.hr"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69"/>
  <sheetViews>
    <sheetView workbookViewId="0">
      <selection activeCell="C59" sqref="C59:J59"/>
    </sheetView>
  </sheetViews>
  <sheetFormatPr defaultColWidth="9.109375" defaultRowHeight="14.4" x14ac:dyDescent="0.3"/>
  <cols>
    <col min="1" max="8" width="9.109375" style="62"/>
    <col min="9" max="9" width="15.33203125" style="62" customWidth="1"/>
    <col min="10" max="16384" width="9.109375" style="62"/>
  </cols>
  <sheetData>
    <row r="1" spans="1:14" ht="15.6" x14ac:dyDescent="0.3">
      <c r="A1" s="169" t="s">
        <v>0</v>
      </c>
      <c r="B1" s="170"/>
      <c r="C1" s="170"/>
      <c r="D1" s="60"/>
      <c r="E1" s="60"/>
      <c r="F1" s="60"/>
      <c r="G1" s="60"/>
      <c r="H1" s="60"/>
      <c r="I1" s="60"/>
      <c r="J1" s="61"/>
    </row>
    <row r="2" spans="1:14" ht="14.4" customHeight="1" x14ac:dyDescent="0.3">
      <c r="A2" s="171" t="s">
        <v>1</v>
      </c>
      <c r="B2" s="172"/>
      <c r="C2" s="172"/>
      <c r="D2" s="172"/>
      <c r="E2" s="172"/>
      <c r="F2" s="172"/>
      <c r="G2" s="172"/>
      <c r="H2" s="172"/>
      <c r="I2" s="172"/>
      <c r="J2" s="173"/>
      <c r="N2" s="107" t="s">
        <v>387</v>
      </c>
    </row>
    <row r="3" spans="1:14" x14ac:dyDescent="0.3">
      <c r="A3" s="63"/>
      <c r="B3" s="64"/>
      <c r="C3" s="64"/>
      <c r="D3" s="64"/>
      <c r="E3" s="64"/>
      <c r="F3" s="64"/>
      <c r="G3" s="64"/>
      <c r="H3" s="64"/>
      <c r="I3" s="64"/>
      <c r="J3" s="65"/>
      <c r="N3" s="107" t="s">
        <v>388</v>
      </c>
    </row>
    <row r="4" spans="1:14" ht="33.6" customHeight="1" x14ac:dyDescent="0.3">
      <c r="A4" s="174" t="s">
        <v>2</v>
      </c>
      <c r="B4" s="175"/>
      <c r="C4" s="175"/>
      <c r="D4" s="175"/>
      <c r="E4" s="176">
        <v>45658</v>
      </c>
      <c r="F4" s="177"/>
      <c r="G4" s="66" t="s">
        <v>3</v>
      </c>
      <c r="H4" s="176">
        <v>45747</v>
      </c>
      <c r="I4" s="177"/>
      <c r="J4" s="67"/>
      <c r="N4" s="107" t="s">
        <v>389</v>
      </c>
    </row>
    <row r="5" spans="1:14" s="68" customFormat="1" ht="10.199999999999999" customHeight="1" x14ac:dyDescent="0.3">
      <c r="A5" s="178"/>
      <c r="B5" s="179"/>
      <c r="C5" s="179"/>
      <c r="D5" s="179"/>
      <c r="E5" s="179"/>
      <c r="F5" s="179"/>
      <c r="G5" s="179"/>
      <c r="H5" s="179"/>
      <c r="I5" s="179"/>
      <c r="J5" s="180"/>
      <c r="N5" s="107" t="s">
        <v>390</v>
      </c>
    </row>
    <row r="6" spans="1:14" ht="20.399999999999999" customHeight="1" x14ac:dyDescent="0.3">
      <c r="A6" s="69"/>
      <c r="B6" s="70" t="s">
        <v>4</v>
      </c>
      <c r="C6" s="71"/>
      <c r="D6" s="71"/>
      <c r="E6" s="77">
        <v>2025</v>
      </c>
      <c r="F6" s="72"/>
      <c r="G6" s="66"/>
      <c r="H6" s="72"/>
      <c r="I6" s="73"/>
      <c r="J6" s="74"/>
      <c r="N6" s="107"/>
    </row>
    <row r="7" spans="1:14" s="76" customFormat="1" ht="10.95" customHeight="1" x14ac:dyDescent="0.3">
      <c r="A7" s="69"/>
      <c r="B7" s="71"/>
      <c r="C7" s="71"/>
      <c r="D7" s="71"/>
      <c r="E7" s="75"/>
      <c r="F7" s="75"/>
      <c r="G7" s="66"/>
      <c r="H7" s="72"/>
      <c r="I7" s="73"/>
      <c r="J7" s="74"/>
    </row>
    <row r="8" spans="1:14" ht="20.399999999999999" customHeight="1" x14ac:dyDescent="0.3">
      <c r="A8" s="69"/>
      <c r="B8" s="70" t="s">
        <v>5</v>
      </c>
      <c r="C8" s="71"/>
      <c r="D8" s="71"/>
      <c r="E8" s="77" t="s">
        <v>387</v>
      </c>
      <c r="F8" s="72"/>
      <c r="G8" s="66"/>
      <c r="H8" s="72"/>
      <c r="I8" s="73"/>
      <c r="J8" s="74"/>
    </row>
    <row r="9" spans="1:14" s="76" customFormat="1" ht="10.95" customHeight="1" x14ac:dyDescent="0.3">
      <c r="A9" s="69"/>
      <c r="B9" s="71"/>
      <c r="C9" s="71"/>
      <c r="D9" s="71"/>
      <c r="E9" s="75"/>
      <c r="F9" s="75"/>
      <c r="G9" s="66"/>
      <c r="H9" s="75"/>
      <c r="I9" s="78"/>
      <c r="J9" s="74"/>
    </row>
    <row r="10" spans="1:14" ht="37.950000000000003" customHeight="1" x14ac:dyDescent="0.3">
      <c r="A10" s="188" t="s">
        <v>6</v>
      </c>
      <c r="B10" s="189"/>
      <c r="C10" s="189"/>
      <c r="D10" s="189"/>
      <c r="E10" s="189"/>
      <c r="F10" s="189"/>
      <c r="G10" s="189"/>
      <c r="H10" s="189"/>
      <c r="I10" s="189"/>
      <c r="J10" s="79"/>
    </row>
    <row r="11" spans="1:14" ht="24.6" customHeight="1" x14ac:dyDescent="0.3">
      <c r="A11" s="190" t="s">
        <v>7</v>
      </c>
      <c r="B11" s="191"/>
      <c r="C11" s="183" t="s">
        <v>500</v>
      </c>
      <c r="D11" s="184"/>
      <c r="E11" s="80"/>
      <c r="F11" s="192" t="s">
        <v>8</v>
      </c>
      <c r="G11" s="182"/>
      <c r="H11" s="193" t="s">
        <v>502</v>
      </c>
      <c r="I11" s="194"/>
      <c r="J11" s="81"/>
    </row>
    <row r="12" spans="1:14" ht="14.4" customHeight="1" x14ac:dyDescent="0.3">
      <c r="A12" s="82"/>
      <c r="B12" s="83"/>
      <c r="C12" s="83"/>
      <c r="D12" s="83"/>
      <c r="E12" s="186"/>
      <c r="F12" s="186"/>
      <c r="G12" s="186"/>
      <c r="H12" s="186"/>
      <c r="I12" s="84"/>
      <c r="J12" s="81"/>
    </row>
    <row r="13" spans="1:14" ht="21" customHeight="1" x14ac:dyDescent="0.3">
      <c r="A13" s="181" t="s">
        <v>9</v>
      </c>
      <c r="B13" s="182"/>
      <c r="C13" s="183" t="s">
        <v>501</v>
      </c>
      <c r="D13" s="184"/>
      <c r="E13" s="185"/>
      <c r="F13" s="186"/>
      <c r="G13" s="186"/>
      <c r="H13" s="186"/>
      <c r="I13" s="84"/>
      <c r="J13" s="81"/>
    </row>
    <row r="14" spans="1:14" ht="10.95" customHeight="1" x14ac:dyDescent="0.3">
      <c r="A14" s="80"/>
      <c r="B14" s="84"/>
      <c r="C14" s="83"/>
      <c r="D14" s="83"/>
      <c r="E14" s="187"/>
      <c r="F14" s="187"/>
      <c r="G14" s="187"/>
      <c r="H14" s="187"/>
      <c r="I14" s="83"/>
      <c r="J14" s="85"/>
    </row>
    <row r="15" spans="1:14" ht="22.95" customHeight="1" x14ac:dyDescent="0.3">
      <c r="A15" s="181" t="s">
        <v>10</v>
      </c>
      <c r="B15" s="182"/>
      <c r="C15" s="183" t="s">
        <v>503</v>
      </c>
      <c r="D15" s="184"/>
      <c r="E15" s="201"/>
      <c r="F15" s="202"/>
      <c r="G15" s="86" t="s">
        <v>11</v>
      </c>
      <c r="H15" s="193" t="s">
        <v>505</v>
      </c>
      <c r="I15" s="194"/>
      <c r="J15" s="87"/>
    </row>
    <row r="16" spans="1:14" ht="10.95" customHeight="1" x14ac:dyDescent="0.3">
      <c r="A16" s="80"/>
      <c r="B16" s="84"/>
      <c r="C16" s="83"/>
      <c r="D16" s="83"/>
      <c r="E16" s="187"/>
      <c r="F16" s="187"/>
      <c r="G16" s="187"/>
      <c r="H16" s="187"/>
      <c r="I16" s="83"/>
      <c r="J16" s="85"/>
    </row>
    <row r="17" spans="1:10" ht="22.95" customHeight="1" x14ac:dyDescent="0.3">
      <c r="A17" s="88"/>
      <c r="B17" s="86" t="s">
        <v>12</v>
      </c>
      <c r="C17" s="183" t="s">
        <v>504</v>
      </c>
      <c r="D17" s="184"/>
      <c r="E17" s="89"/>
      <c r="F17" s="89"/>
      <c r="G17" s="89"/>
      <c r="H17" s="89"/>
      <c r="I17" s="89"/>
      <c r="J17" s="87"/>
    </row>
    <row r="18" spans="1:10" x14ac:dyDescent="0.3">
      <c r="A18" s="195"/>
      <c r="B18" s="196"/>
      <c r="C18" s="187"/>
      <c r="D18" s="187"/>
      <c r="E18" s="187"/>
      <c r="F18" s="187"/>
      <c r="G18" s="187"/>
      <c r="H18" s="187"/>
      <c r="I18" s="83"/>
      <c r="J18" s="85"/>
    </row>
    <row r="19" spans="1:10" x14ac:dyDescent="0.3">
      <c r="A19" s="190" t="s">
        <v>13</v>
      </c>
      <c r="B19" s="197"/>
      <c r="C19" s="198" t="s">
        <v>514</v>
      </c>
      <c r="D19" s="199"/>
      <c r="E19" s="199"/>
      <c r="F19" s="199"/>
      <c r="G19" s="199"/>
      <c r="H19" s="199"/>
      <c r="I19" s="199"/>
      <c r="J19" s="200"/>
    </row>
    <row r="20" spans="1:10" x14ac:dyDescent="0.3">
      <c r="A20" s="82"/>
      <c r="B20" s="83"/>
      <c r="C20" s="90"/>
      <c r="D20" s="83"/>
      <c r="E20" s="187"/>
      <c r="F20" s="187"/>
      <c r="G20" s="187"/>
      <c r="H20" s="187"/>
      <c r="I20" s="83"/>
      <c r="J20" s="85"/>
    </row>
    <row r="21" spans="1:10" x14ac:dyDescent="0.3">
      <c r="A21" s="190" t="s">
        <v>14</v>
      </c>
      <c r="B21" s="197"/>
      <c r="C21" s="193">
        <v>10000</v>
      </c>
      <c r="D21" s="194"/>
      <c r="E21" s="187"/>
      <c r="F21" s="187"/>
      <c r="G21" s="198" t="s">
        <v>506</v>
      </c>
      <c r="H21" s="199"/>
      <c r="I21" s="199"/>
      <c r="J21" s="200"/>
    </row>
    <row r="22" spans="1:10" x14ac:dyDescent="0.3">
      <c r="A22" s="82"/>
      <c r="B22" s="83"/>
      <c r="C22" s="83"/>
      <c r="D22" s="83"/>
      <c r="E22" s="187"/>
      <c r="F22" s="187"/>
      <c r="G22" s="187"/>
      <c r="H22" s="187"/>
      <c r="I22" s="83"/>
      <c r="J22" s="85"/>
    </row>
    <row r="23" spans="1:10" x14ac:dyDescent="0.3">
      <c r="A23" s="190" t="s">
        <v>15</v>
      </c>
      <c r="B23" s="197"/>
      <c r="C23" s="198" t="s">
        <v>507</v>
      </c>
      <c r="D23" s="199"/>
      <c r="E23" s="199"/>
      <c r="F23" s="199"/>
      <c r="G23" s="199"/>
      <c r="H23" s="199"/>
      <c r="I23" s="199"/>
      <c r="J23" s="200"/>
    </row>
    <row r="24" spans="1:10" x14ac:dyDescent="0.3">
      <c r="A24" s="82"/>
      <c r="B24" s="83"/>
      <c r="C24" s="83"/>
      <c r="D24" s="83"/>
      <c r="E24" s="187"/>
      <c r="F24" s="187"/>
      <c r="G24" s="187"/>
      <c r="H24" s="187"/>
      <c r="I24" s="83"/>
      <c r="J24" s="85"/>
    </row>
    <row r="25" spans="1:10" x14ac:dyDescent="0.3">
      <c r="A25" s="190" t="s">
        <v>16</v>
      </c>
      <c r="B25" s="197"/>
      <c r="C25" s="204" t="s">
        <v>508</v>
      </c>
      <c r="D25" s="205"/>
      <c r="E25" s="205"/>
      <c r="F25" s="205"/>
      <c r="G25" s="205"/>
      <c r="H25" s="205"/>
      <c r="I25" s="205"/>
      <c r="J25" s="206"/>
    </row>
    <row r="26" spans="1:10" x14ac:dyDescent="0.3">
      <c r="A26" s="82"/>
      <c r="B26" s="83"/>
      <c r="C26" s="90"/>
      <c r="D26" s="83"/>
      <c r="E26" s="187"/>
      <c r="F26" s="187"/>
      <c r="G26" s="187"/>
      <c r="H26" s="187"/>
      <c r="I26" s="83"/>
      <c r="J26" s="85"/>
    </row>
    <row r="27" spans="1:10" x14ac:dyDescent="0.3">
      <c r="A27" s="190" t="s">
        <v>17</v>
      </c>
      <c r="B27" s="197"/>
      <c r="C27" s="204" t="s">
        <v>509</v>
      </c>
      <c r="D27" s="205"/>
      <c r="E27" s="205"/>
      <c r="F27" s="205"/>
      <c r="G27" s="205"/>
      <c r="H27" s="205"/>
      <c r="I27" s="205"/>
      <c r="J27" s="206"/>
    </row>
    <row r="28" spans="1:10" ht="13.95" customHeight="1" x14ac:dyDescent="0.3">
      <c r="A28" s="82"/>
      <c r="B28" s="83"/>
      <c r="C28" s="90"/>
      <c r="D28" s="83"/>
      <c r="E28" s="187"/>
      <c r="F28" s="187"/>
      <c r="G28" s="187"/>
      <c r="H28" s="187"/>
      <c r="I28" s="83"/>
      <c r="J28" s="85"/>
    </row>
    <row r="29" spans="1:10" ht="22.95" customHeight="1" x14ac:dyDescent="0.3">
      <c r="A29" s="181" t="s">
        <v>18</v>
      </c>
      <c r="B29" s="197"/>
      <c r="C29" s="104" t="s">
        <v>515</v>
      </c>
      <c r="D29" s="121"/>
      <c r="E29" s="203"/>
      <c r="F29" s="203"/>
      <c r="G29" s="203"/>
      <c r="H29" s="203"/>
      <c r="I29" s="92"/>
      <c r="J29" s="93"/>
    </row>
    <row r="30" spans="1:10" x14ac:dyDescent="0.3">
      <c r="A30" s="82"/>
      <c r="B30" s="83"/>
      <c r="C30" s="83"/>
      <c r="D30" s="83"/>
      <c r="E30" s="187"/>
      <c r="F30" s="187"/>
      <c r="G30" s="187"/>
      <c r="H30" s="187"/>
      <c r="I30" s="92"/>
      <c r="J30" s="93"/>
    </row>
    <row r="31" spans="1:10" x14ac:dyDescent="0.3">
      <c r="A31" s="190" t="s">
        <v>19</v>
      </c>
      <c r="B31" s="197"/>
      <c r="C31" s="104" t="s">
        <v>516</v>
      </c>
      <c r="D31" s="207" t="s">
        <v>20</v>
      </c>
      <c r="E31" s="208"/>
      <c r="F31" s="208"/>
      <c r="G31" s="208"/>
      <c r="H31" s="83"/>
      <c r="I31" s="94" t="s">
        <v>21</v>
      </c>
      <c r="J31" s="95" t="s">
        <v>22</v>
      </c>
    </row>
    <row r="32" spans="1:10" x14ac:dyDescent="0.3">
      <c r="A32" s="190"/>
      <c r="B32" s="197"/>
      <c r="C32" s="96"/>
      <c r="D32" s="66"/>
      <c r="E32" s="202"/>
      <c r="F32" s="202"/>
      <c r="G32" s="202"/>
      <c r="H32" s="202"/>
      <c r="I32" s="92"/>
      <c r="J32" s="93"/>
    </row>
    <row r="33" spans="1:10" x14ac:dyDescent="0.3">
      <c r="A33" s="190" t="s">
        <v>23</v>
      </c>
      <c r="B33" s="197"/>
      <c r="C33" s="91" t="s">
        <v>510</v>
      </c>
      <c r="D33" s="207" t="s">
        <v>24</v>
      </c>
      <c r="E33" s="208"/>
      <c r="F33" s="208"/>
      <c r="G33" s="208"/>
      <c r="H33" s="89"/>
      <c r="I33" s="94" t="s">
        <v>25</v>
      </c>
      <c r="J33" s="95" t="s">
        <v>26</v>
      </c>
    </row>
    <row r="34" spans="1:10" x14ac:dyDescent="0.3">
      <c r="A34" s="82"/>
      <c r="B34" s="83"/>
      <c r="C34" s="83"/>
      <c r="D34" s="83"/>
      <c r="E34" s="187"/>
      <c r="F34" s="187"/>
      <c r="G34" s="187"/>
      <c r="H34" s="187"/>
      <c r="I34" s="83"/>
      <c r="J34" s="85"/>
    </row>
    <row r="35" spans="1:10" x14ac:dyDescent="0.3">
      <c r="A35" s="207" t="s">
        <v>27</v>
      </c>
      <c r="B35" s="208"/>
      <c r="C35" s="208"/>
      <c r="D35" s="208"/>
      <c r="E35" s="208" t="s">
        <v>28</v>
      </c>
      <c r="F35" s="208"/>
      <c r="G35" s="208"/>
      <c r="H35" s="208"/>
      <c r="I35" s="208"/>
      <c r="J35" s="97" t="s">
        <v>29</v>
      </c>
    </row>
    <row r="36" spans="1:10" x14ac:dyDescent="0.3">
      <c r="A36" s="82"/>
      <c r="B36" s="83"/>
      <c r="C36" s="83"/>
      <c r="D36" s="83"/>
      <c r="E36" s="187"/>
      <c r="F36" s="187"/>
      <c r="G36" s="187"/>
      <c r="H36" s="187"/>
      <c r="I36" s="83"/>
      <c r="J36" s="93"/>
    </row>
    <row r="37" spans="1:10" x14ac:dyDescent="0.3">
      <c r="A37" s="209"/>
      <c r="B37" s="210"/>
      <c r="C37" s="210"/>
      <c r="D37" s="211"/>
      <c r="E37" s="212"/>
      <c r="F37" s="213"/>
      <c r="G37" s="213"/>
      <c r="H37" s="213"/>
      <c r="I37" s="214"/>
      <c r="J37" s="120"/>
    </row>
    <row r="38" spans="1:10" x14ac:dyDescent="0.3">
      <c r="A38" s="82"/>
      <c r="B38" s="83"/>
      <c r="C38" s="90"/>
      <c r="D38" s="215"/>
      <c r="E38" s="215"/>
      <c r="F38" s="215"/>
      <c r="G38" s="215"/>
      <c r="H38" s="215"/>
      <c r="I38" s="215"/>
      <c r="J38" s="85"/>
    </row>
    <row r="39" spans="1:10" x14ac:dyDescent="0.3">
      <c r="A39" s="209"/>
      <c r="B39" s="210"/>
      <c r="C39" s="210"/>
      <c r="D39" s="211"/>
      <c r="E39" s="212"/>
      <c r="F39" s="213"/>
      <c r="G39" s="213"/>
      <c r="H39" s="213"/>
      <c r="I39" s="214"/>
      <c r="J39" s="120"/>
    </row>
    <row r="40" spans="1:10" x14ac:dyDescent="0.3">
      <c r="A40" s="82"/>
      <c r="B40" s="83"/>
      <c r="C40" s="90"/>
      <c r="D40" s="98"/>
      <c r="E40" s="215"/>
      <c r="F40" s="215"/>
      <c r="G40" s="215"/>
      <c r="H40" s="215"/>
      <c r="I40" s="84"/>
      <c r="J40" s="85"/>
    </row>
    <row r="41" spans="1:10" x14ac:dyDescent="0.3">
      <c r="A41" s="209"/>
      <c r="B41" s="210"/>
      <c r="C41" s="210"/>
      <c r="D41" s="211"/>
      <c r="E41" s="212"/>
      <c r="F41" s="213"/>
      <c r="G41" s="213"/>
      <c r="H41" s="213"/>
      <c r="I41" s="214"/>
      <c r="J41" s="120"/>
    </row>
    <row r="42" spans="1:10" x14ac:dyDescent="0.3">
      <c r="A42" s="82"/>
      <c r="B42" s="83"/>
      <c r="C42" s="90"/>
      <c r="D42" s="98"/>
      <c r="E42" s="215"/>
      <c r="F42" s="215"/>
      <c r="G42" s="215"/>
      <c r="H42" s="215"/>
      <c r="I42" s="84"/>
      <c r="J42" s="85"/>
    </row>
    <row r="43" spans="1:10" x14ac:dyDescent="0.3">
      <c r="A43" s="209"/>
      <c r="B43" s="210"/>
      <c r="C43" s="210"/>
      <c r="D43" s="211"/>
      <c r="E43" s="212"/>
      <c r="F43" s="213"/>
      <c r="G43" s="213"/>
      <c r="H43" s="213"/>
      <c r="I43" s="214"/>
      <c r="J43" s="120"/>
    </row>
    <row r="44" spans="1:10" x14ac:dyDescent="0.3">
      <c r="A44" s="99"/>
      <c r="B44" s="90"/>
      <c r="C44" s="219"/>
      <c r="D44" s="219"/>
      <c r="E44" s="187"/>
      <c r="F44" s="187"/>
      <c r="G44" s="219"/>
      <c r="H44" s="219"/>
      <c r="I44" s="219"/>
      <c r="J44" s="85"/>
    </row>
    <row r="45" spans="1:10" x14ac:dyDescent="0.3">
      <c r="A45" s="209"/>
      <c r="B45" s="210"/>
      <c r="C45" s="210"/>
      <c r="D45" s="211"/>
      <c r="E45" s="212"/>
      <c r="F45" s="213"/>
      <c r="G45" s="213"/>
      <c r="H45" s="213"/>
      <c r="I45" s="214"/>
      <c r="J45" s="120"/>
    </row>
    <row r="46" spans="1:10" x14ac:dyDescent="0.3">
      <c r="A46" s="99"/>
      <c r="B46" s="90"/>
      <c r="C46" s="90"/>
      <c r="D46" s="83"/>
      <c r="E46" s="220"/>
      <c r="F46" s="220"/>
      <c r="G46" s="219"/>
      <c r="H46" s="219"/>
      <c r="I46" s="83"/>
      <c r="J46" s="85"/>
    </row>
    <row r="47" spans="1:10" ht="14.4" customHeight="1" x14ac:dyDescent="0.3">
      <c r="A47" s="99"/>
      <c r="B47" s="90"/>
      <c r="C47" s="90"/>
      <c r="D47" s="83"/>
      <c r="E47" s="187"/>
      <c r="F47" s="187"/>
      <c r="G47" s="219"/>
      <c r="H47" s="219"/>
      <c r="I47" s="83"/>
      <c r="J47" s="100" t="s">
        <v>30</v>
      </c>
    </row>
    <row r="48" spans="1:10" x14ac:dyDescent="0.3">
      <c r="A48" s="99"/>
      <c r="B48" s="90"/>
      <c r="C48" s="90"/>
      <c r="D48" s="83"/>
      <c r="E48" s="187"/>
      <c r="F48" s="187"/>
      <c r="G48" s="219"/>
      <c r="H48" s="219"/>
      <c r="I48" s="83"/>
      <c r="J48" s="100" t="s">
        <v>31</v>
      </c>
    </row>
    <row r="49" spans="1:10" ht="13.95" customHeight="1" x14ac:dyDescent="0.3">
      <c r="A49" s="181" t="s">
        <v>32</v>
      </c>
      <c r="B49" s="192"/>
      <c r="C49" s="193" t="s">
        <v>511</v>
      </c>
      <c r="D49" s="194"/>
      <c r="E49" s="221" t="s">
        <v>33</v>
      </c>
      <c r="F49" s="222"/>
      <c r="G49" s="198"/>
      <c r="H49" s="199"/>
      <c r="I49" s="199"/>
      <c r="J49" s="200"/>
    </row>
    <row r="50" spans="1:10" x14ac:dyDescent="0.3">
      <c r="A50" s="99"/>
      <c r="B50" s="90"/>
      <c r="C50" s="219"/>
      <c r="D50" s="219"/>
      <c r="E50" s="187"/>
      <c r="F50" s="187"/>
      <c r="G50" s="223" t="s">
        <v>34</v>
      </c>
      <c r="H50" s="223"/>
      <c r="I50" s="223"/>
      <c r="J50" s="74"/>
    </row>
    <row r="51" spans="1:10" x14ac:dyDescent="0.3">
      <c r="A51" s="181" t="s">
        <v>35</v>
      </c>
      <c r="B51" s="192"/>
      <c r="C51" s="198" t="s">
        <v>517</v>
      </c>
      <c r="D51" s="199"/>
      <c r="E51" s="199"/>
      <c r="F51" s="199"/>
      <c r="G51" s="199"/>
      <c r="H51" s="199"/>
      <c r="I51" s="199"/>
      <c r="J51" s="200"/>
    </row>
    <row r="52" spans="1:10" x14ac:dyDescent="0.3">
      <c r="A52" s="82"/>
      <c r="B52" s="83"/>
      <c r="C52" s="203" t="s">
        <v>36</v>
      </c>
      <c r="D52" s="203"/>
      <c r="E52" s="203"/>
      <c r="F52" s="203"/>
      <c r="G52" s="203"/>
      <c r="H52" s="203"/>
      <c r="I52" s="203"/>
      <c r="J52" s="85"/>
    </row>
    <row r="53" spans="1:10" ht="14.4" customHeight="1" x14ac:dyDescent="0.3">
      <c r="A53" s="181" t="s">
        <v>37</v>
      </c>
      <c r="B53" s="192"/>
      <c r="C53" s="226" t="s">
        <v>518</v>
      </c>
      <c r="D53" s="227"/>
      <c r="E53" s="228"/>
      <c r="F53" s="187"/>
      <c r="G53" s="187"/>
      <c r="H53" s="208"/>
      <c r="I53" s="208"/>
      <c r="J53" s="229"/>
    </row>
    <row r="54" spans="1:10" x14ac:dyDescent="0.3">
      <c r="A54" s="82"/>
      <c r="B54" s="83"/>
      <c r="C54" s="90"/>
      <c r="D54" s="83"/>
      <c r="E54" s="187"/>
      <c r="F54" s="187"/>
      <c r="G54" s="187"/>
      <c r="H54" s="187"/>
      <c r="I54" s="83"/>
      <c r="J54" s="85"/>
    </row>
    <row r="55" spans="1:10" x14ac:dyDescent="0.3">
      <c r="A55" s="181" t="s">
        <v>38</v>
      </c>
      <c r="B55" s="192"/>
      <c r="C55" s="225" t="s">
        <v>519</v>
      </c>
      <c r="D55" s="217"/>
      <c r="E55" s="217"/>
      <c r="F55" s="217"/>
      <c r="G55" s="217"/>
      <c r="H55" s="217"/>
      <c r="I55" s="217"/>
      <c r="J55" s="218"/>
    </row>
    <row r="56" spans="1:10" ht="14.4" customHeight="1" x14ac:dyDescent="0.3">
      <c r="A56" s="82"/>
      <c r="B56" s="83"/>
      <c r="C56" s="83"/>
      <c r="D56" s="83"/>
      <c r="E56" s="187"/>
      <c r="F56" s="187"/>
      <c r="G56" s="187"/>
      <c r="H56" s="187"/>
      <c r="I56" s="83"/>
      <c r="J56" s="85"/>
    </row>
    <row r="57" spans="1:10" x14ac:dyDescent="0.3">
      <c r="A57" s="181" t="s">
        <v>39</v>
      </c>
      <c r="B57" s="192"/>
      <c r="C57" s="216"/>
      <c r="D57" s="217"/>
      <c r="E57" s="217"/>
      <c r="F57" s="217"/>
      <c r="G57" s="217"/>
      <c r="H57" s="217"/>
      <c r="I57" s="217"/>
      <c r="J57" s="218"/>
    </row>
    <row r="58" spans="1:10" ht="14.4" customHeight="1" x14ac:dyDescent="0.3">
      <c r="A58" s="82"/>
      <c r="B58" s="83"/>
      <c r="C58" s="230" t="s">
        <v>40</v>
      </c>
      <c r="D58" s="230"/>
      <c r="E58" s="230"/>
      <c r="F58" s="230"/>
      <c r="G58" s="83"/>
      <c r="H58" s="83"/>
      <c r="I58" s="83"/>
      <c r="J58" s="85"/>
    </row>
    <row r="59" spans="1:10" x14ac:dyDescent="0.3">
      <c r="A59" s="181" t="s">
        <v>41</v>
      </c>
      <c r="B59" s="192"/>
      <c r="C59" s="216"/>
      <c r="D59" s="217"/>
      <c r="E59" s="217"/>
      <c r="F59" s="217"/>
      <c r="G59" s="217"/>
      <c r="H59" s="217"/>
      <c r="I59" s="217"/>
      <c r="J59" s="218"/>
    </row>
    <row r="60" spans="1:10" x14ac:dyDescent="0.3">
      <c r="A60" s="101"/>
      <c r="B60" s="102"/>
      <c r="C60" s="224" t="s">
        <v>42</v>
      </c>
      <c r="D60" s="224"/>
      <c r="E60" s="224"/>
      <c r="F60" s="224"/>
      <c r="G60" s="224"/>
      <c r="H60" s="102"/>
      <c r="I60" s="102"/>
      <c r="J60" s="103"/>
    </row>
    <row r="65" ht="27" customHeight="1" x14ac:dyDescent="0.3"/>
    <row r="69" ht="38.4" customHeight="1" x14ac:dyDescent="0.3"/>
  </sheetData>
  <sheetProtection formatCells="0" insertRows="0"/>
  <mergeCells count="120">
    <mergeCell ref="C60:G60"/>
    <mergeCell ref="E54:F54"/>
    <mergeCell ref="G54:H54"/>
    <mergeCell ref="A55:B55"/>
    <mergeCell ref="C55:J55"/>
    <mergeCell ref="E56:F56"/>
    <mergeCell ref="G56:H56"/>
    <mergeCell ref="A51:B51"/>
    <mergeCell ref="C51:J51"/>
    <mergeCell ref="C52:I52"/>
    <mergeCell ref="A53:B53"/>
    <mergeCell ref="C53:E53"/>
    <mergeCell ref="F53:G53"/>
    <mergeCell ref="H53:J53"/>
    <mergeCell ref="A57:B57"/>
    <mergeCell ref="C57:J57"/>
    <mergeCell ref="C58:F58"/>
    <mergeCell ref="A59:B59"/>
    <mergeCell ref="C59:J59"/>
    <mergeCell ref="E47:F47"/>
    <mergeCell ref="G47:H47"/>
    <mergeCell ref="E48:F48"/>
    <mergeCell ref="G48:H48"/>
    <mergeCell ref="C44:D44"/>
    <mergeCell ref="E44:F44"/>
    <mergeCell ref="G44:I44"/>
    <mergeCell ref="A45:D45"/>
    <mergeCell ref="E45:I45"/>
    <mergeCell ref="E46:F46"/>
    <mergeCell ref="G46:H46"/>
    <mergeCell ref="A49:B49"/>
    <mergeCell ref="C49:D49"/>
    <mergeCell ref="E49:F49"/>
    <mergeCell ref="G49:J49"/>
    <mergeCell ref="C50:D50"/>
    <mergeCell ref="E50:F50"/>
    <mergeCell ref="G50:I50"/>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49:D49" xr:uid="{00000000-0002-0000-0000-000000000000}">
      <formula1>$J$47:$J$48</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hyperlinks>
    <hyperlink ref="C25" r:id="rId1" xr:uid="{DD06BEED-C37B-4686-B76B-B8F44924EBFF}"/>
    <hyperlink ref="C27" r:id="rId2" xr:uid="{DDBFC460-09B0-45DF-B8ED-42A36A7C2059}"/>
    <hyperlink ref="C55" r:id="rId3" xr:uid="{4CACD0B0-E9DD-4AFA-B89E-E799A8193C9A}"/>
  </hyperlinks>
  <pageMargins left="0.7" right="0.7" top="0.75" bottom="0.75" header="0.3" footer="0.3"/>
  <pageSetup paperSize="9" scale="66"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I134"/>
  <sheetViews>
    <sheetView view="pageBreakPreview" zoomScale="110" zoomScaleNormal="100" zoomScaleSheetLayoutView="110" workbookViewId="0">
      <selection activeCell="A3" sqref="A3:I3"/>
    </sheetView>
  </sheetViews>
  <sheetFormatPr defaultColWidth="8.88671875" defaultRowHeight="13.2" x14ac:dyDescent="0.25"/>
  <cols>
    <col min="8" max="9" width="16.109375" style="31" customWidth="1"/>
    <col min="10" max="10" width="10.33203125" bestFit="1" customWidth="1"/>
  </cols>
  <sheetData>
    <row r="1" spans="1:9" x14ac:dyDescent="0.25">
      <c r="A1" s="234" t="s">
        <v>43</v>
      </c>
      <c r="B1" s="235"/>
      <c r="C1" s="235"/>
      <c r="D1" s="235"/>
      <c r="E1" s="235"/>
      <c r="F1" s="235"/>
      <c r="G1" s="235"/>
      <c r="H1" s="235"/>
      <c r="I1" s="235"/>
    </row>
    <row r="2" spans="1:9" x14ac:dyDescent="0.25">
      <c r="A2" s="236" t="s">
        <v>611</v>
      </c>
      <c r="B2" s="237"/>
      <c r="C2" s="237"/>
      <c r="D2" s="237"/>
      <c r="E2" s="237"/>
      <c r="F2" s="237"/>
      <c r="G2" s="237"/>
      <c r="H2" s="237"/>
      <c r="I2" s="237"/>
    </row>
    <row r="3" spans="1:9" x14ac:dyDescent="0.25">
      <c r="A3" s="238" t="s">
        <v>499</v>
      </c>
      <c r="B3" s="238"/>
      <c r="C3" s="238"/>
      <c r="D3" s="238"/>
      <c r="E3" s="238"/>
      <c r="F3" s="238"/>
      <c r="G3" s="238"/>
      <c r="H3" s="238"/>
      <c r="I3" s="238"/>
    </row>
    <row r="4" spans="1:9" x14ac:dyDescent="0.25">
      <c r="A4" s="239" t="s">
        <v>520</v>
      </c>
      <c r="B4" s="240"/>
      <c r="C4" s="240"/>
      <c r="D4" s="240"/>
      <c r="E4" s="240"/>
      <c r="F4" s="240"/>
      <c r="G4" s="240"/>
      <c r="H4" s="240"/>
      <c r="I4" s="241"/>
    </row>
    <row r="5" spans="1:9" ht="30.6" x14ac:dyDescent="0.25">
      <c r="A5" s="244" t="s">
        <v>44</v>
      </c>
      <c r="B5" s="245"/>
      <c r="C5" s="245"/>
      <c r="D5" s="245"/>
      <c r="E5" s="245"/>
      <c r="F5" s="245"/>
      <c r="G5" s="10" t="s">
        <v>45</v>
      </c>
      <c r="H5" s="12" t="s">
        <v>46</v>
      </c>
      <c r="I5" s="12" t="s">
        <v>47</v>
      </c>
    </row>
    <row r="6" spans="1:9" x14ac:dyDescent="0.25">
      <c r="A6" s="242">
        <v>1</v>
      </c>
      <c r="B6" s="243"/>
      <c r="C6" s="243"/>
      <c r="D6" s="243"/>
      <c r="E6" s="243"/>
      <c r="F6" s="243"/>
      <c r="G6" s="11">
        <v>2</v>
      </c>
      <c r="H6" s="12">
        <v>3</v>
      </c>
      <c r="I6" s="12">
        <v>4</v>
      </c>
    </row>
    <row r="7" spans="1:9" x14ac:dyDescent="0.25">
      <c r="A7" s="246"/>
      <c r="B7" s="246"/>
      <c r="C7" s="246"/>
      <c r="D7" s="246"/>
      <c r="E7" s="246"/>
      <c r="F7" s="246"/>
      <c r="G7" s="246"/>
      <c r="H7" s="246"/>
      <c r="I7" s="246"/>
    </row>
    <row r="8" spans="1:9" ht="12.75" customHeight="1" x14ac:dyDescent="0.25">
      <c r="A8" s="247" t="s">
        <v>48</v>
      </c>
      <c r="B8" s="247"/>
      <c r="C8" s="247"/>
      <c r="D8" s="247"/>
      <c r="E8" s="247"/>
      <c r="F8" s="247"/>
      <c r="G8" s="13">
        <v>1</v>
      </c>
      <c r="H8" s="29">
        <v>0</v>
      </c>
      <c r="I8" s="29">
        <v>0</v>
      </c>
    </row>
    <row r="9" spans="1:9" ht="12.75" customHeight="1" x14ac:dyDescent="0.25">
      <c r="A9" s="233" t="s">
        <v>49</v>
      </c>
      <c r="B9" s="233"/>
      <c r="C9" s="233"/>
      <c r="D9" s="233"/>
      <c r="E9" s="233"/>
      <c r="F9" s="233"/>
      <c r="G9" s="14">
        <v>2</v>
      </c>
      <c r="H9" s="30">
        <f>H10+H17+H27+H38+H43</f>
        <v>231562859</v>
      </c>
      <c r="I9" s="30">
        <f>I10+I17+I27+I38+I43</f>
        <v>235025203</v>
      </c>
    </row>
    <row r="10" spans="1:9" ht="12.75" customHeight="1" x14ac:dyDescent="0.25">
      <c r="A10" s="232" t="s">
        <v>50</v>
      </c>
      <c r="B10" s="232"/>
      <c r="C10" s="232"/>
      <c r="D10" s="232"/>
      <c r="E10" s="232"/>
      <c r="F10" s="232"/>
      <c r="G10" s="14">
        <v>3</v>
      </c>
      <c r="H10" s="30">
        <f>H11+H12+H13+H14+H15+H16</f>
        <v>995633</v>
      </c>
      <c r="I10" s="30">
        <f>I11+I12+I13+I14+I15+I16</f>
        <v>1003905</v>
      </c>
    </row>
    <row r="11" spans="1:9" ht="12.75" customHeight="1" x14ac:dyDescent="0.25">
      <c r="A11" s="231" t="s">
        <v>497</v>
      </c>
      <c r="B11" s="231"/>
      <c r="C11" s="231"/>
      <c r="D11" s="231"/>
      <c r="E11" s="231"/>
      <c r="F11" s="231"/>
      <c r="G11" s="13">
        <v>4</v>
      </c>
      <c r="H11" s="29">
        <v>66060</v>
      </c>
      <c r="I11" s="29">
        <v>49545</v>
      </c>
    </row>
    <row r="12" spans="1:9" ht="22.95" customHeight="1" x14ac:dyDescent="0.25">
      <c r="A12" s="231" t="s">
        <v>496</v>
      </c>
      <c r="B12" s="231"/>
      <c r="C12" s="231"/>
      <c r="D12" s="231"/>
      <c r="E12" s="231"/>
      <c r="F12" s="231"/>
      <c r="G12" s="13">
        <v>5</v>
      </c>
      <c r="H12" s="29">
        <v>478169</v>
      </c>
      <c r="I12" s="29">
        <v>449887</v>
      </c>
    </row>
    <row r="13" spans="1:9" ht="12.75" customHeight="1" x14ac:dyDescent="0.25">
      <c r="A13" s="231" t="s">
        <v>51</v>
      </c>
      <c r="B13" s="231"/>
      <c r="C13" s="231"/>
      <c r="D13" s="231"/>
      <c r="E13" s="231"/>
      <c r="F13" s="231"/>
      <c r="G13" s="13">
        <v>6</v>
      </c>
      <c r="H13" s="29">
        <v>0</v>
      </c>
      <c r="I13" s="29">
        <v>0</v>
      </c>
    </row>
    <row r="14" spans="1:9" ht="12.75" customHeight="1" x14ac:dyDescent="0.25">
      <c r="A14" s="231" t="s">
        <v>52</v>
      </c>
      <c r="B14" s="231"/>
      <c r="C14" s="231"/>
      <c r="D14" s="231"/>
      <c r="E14" s="231"/>
      <c r="F14" s="231"/>
      <c r="G14" s="13">
        <v>7</v>
      </c>
      <c r="H14" s="29">
        <v>0</v>
      </c>
      <c r="I14" s="29">
        <v>0</v>
      </c>
    </row>
    <row r="15" spans="1:9" ht="12.75" customHeight="1" x14ac:dyDescent="0.25">
      <c r="A15" s="231" t="s">
        <v>53</v>
      </c>
      <c r="B15" s="231"/>
      <c r="C15" s="231"/>
      <c r="D15" s="231"/>
      <c r="E15" s="231"/>
      <c r="F15" s="231"/>
      <c r="G15" s="13">
        <v>8</v>
      </c>
      <c r="H15" s="29">
        <v>451404</v>
      </c>
      <c r="I15" s="29">
        <v>504473</v>
      </c>
    </row>
    <row r="16" spans="1:9" ht="12.75" customHeight="1" x14ac:dyDescent="0.25">
      <c r="A16" s="231" t="s">
        <v>54</v>
      </c>
      <c r="B16" s="231"/>
      <c r="C16" s="231"/>
      <c r="D16" s="231"/>
      <c r="E16" s="231"/>
      <c r="F16" s="231"/>
      <c r="G16" s="13">
        <v>9</v>
      </c>
      <c r="H16" s="29">
        <v>0</v>
      </c>
      <c r="I16" s="29">
        <v>0</v>
      </c>
    </row>
    <row r="17" spans="1:9" ht="12.75" customHeight="1" x14ac:dyDescent="0.25">
      <c r="A17" s="232" t="s">
        <v>55</v>
      </c>
      <c r="B17" s="232"/>
      <c r="C17" s="232"/>
      <c r="D17" s="232"/>
      <c r="E17" s="232"/>
      <c r="F17" s="232"/>
      <c r="G17" s="14">
        <v>10</v>
      </c>
      <c r="H17" s="30">
        <f>H18+H19+H20+H21+H22+H23+H24+H25+H26</f>
        <v>60122193</v>
      </c>
      <c r="I17" s="30">
        <f>I18+I19+I20+I21+I22+I23+I24+I25+I26</f>
        <v>60784480</v>
      </c>
    </row>
    <row r="18" spans="1:9" ht="12.75" customHeight="1" x14ac:dyDescent="0.25">
      <c r="A18" s="231" t="s">
        <v>56</v>
      </c>
      <c r="B18" s="231"/>
      <c r="C18" s="231"/>
      <c r="D18" s="231"/>
      <c r="E18" s="231"/>
      <c r="F18" s="231"/>
      <c r="G18" s="13">
        <v>11</v>
      </c>
      <c r="H18" s="29">
        <v>1360280</v>
      </c>
      <c r="I18" s="29">
        <v>1360280</v>
      </c>
    </row>
    <row r="19" spans="1:9" ht="12.75" customHeight="1" x14ac:dyDescent="0.25">
      <c r="A19" s="231" t="s">
        <v>57</v>
      </c>
      <c r="B19" s="231"/>
      <c r="C19" s="231"/>
      <c r="D19" s="231"/>
      <c r="E19" s="231"/>
      <c r="F19" s="231"/>
      <c r="G19" s="13">
        <v>12</v>
      </c>
      <c r="H19" s="29">
        <v>5246311</v>
      </c>
      <c r="I19" s="29">
        <v>5208964</v>
      </c>
    </row>
    <row r="20" spans="1:9" ht="12.75" customHeight="1" x14ac:dyDescent="0.25">
      <c r="A20" s="231" t="s">
        <v>58</v>
      </c>
      <c r="B20" s="231"/>
      <c r="C20" s="231"/>
      <c r="D20" s="231"/>
      <c r="E20" s="231"/>
      <c r="F20" s="231"/>
      <c r="G20" s="13">
        <v>13</v>
      </c>
      <c r="H20" s="29">
        <v>5723384</v>
      </c>
      <c r="I20" s="29">
        <v>5681758</v>
      </c>
    </row>
    <row r="21" spans="1:9" ht="12.75" customHeight="1" x14ac:dyDescent="0.25">
      <c r="A21" s="231" t="s">
        <v>59</v>
      </c>
      <c r="B21" s="231"/>
      <c r="C21" s="231"/>
      <c r="D21" s="231"/>
      <c r="E21" s="231"/>
      <c r="F21" s="231"/>
      <c r="G21" s="13">
        <v>14</v>
      </c>
      <c r="H21" s="29">
        <v>1103989</v>
      </c>
      <c r="I21" s="29">
        <v>1072550</v>
      </c>
    </row>
    <row r="22" spans="1:9" ht="12.75" customHeight="1" x14ac:dyDescent="0.25">
      <c r="A22" s="231" t="s">
        <v>60</v>
      </c>
      <c r="B22" s="231"/>
      <c r="C22" s="231"/>
      <c r="D22" s="231"/>
      <c r="E22" s="231"/>
      <c r="F22" s="231"/>
      <c r="G22" s="13">
        <v>15</v>
      </c>
      <c r="H22" s="29">
        <v>0</v>
      </c>
      <c r="I22" s="29">
        <v>0</v>
      </c>
    </row>
    <row r="23" spans="1:9" ht="12.75" customHeight="1" x14ac:dyDescent="0.25">
      <c r="A23" s="231" t="s">
        <v>61</v>
      </c>
      <c r="B23" s="231"/>
      <c r="C23" s="231"/>
      <c r="D23" s="231"/>
      <c r="E23" s="231"/>
      <c r="F23" s="231"/>
      <c r="G23" s="13">
        <v>16</v>
      </c>
      <c r="H23" s="29">
        <v>0</v>
      </c>
      <c r="I23" s="29">
        <v>0</v>
      </c>
    </row>
    <row r="24" spans="1:9" ht="12.75" customHeight="1" x14ac:dyDescent="0.25">
      <c r="A24" s="231" t="s">
        <v>62</v>
      </c>
      <c r="B24" s="231"/>
      <c r="C24" s="231"/>
      <c r="D24" s="231"/>
      <c r="E24" s="231"/>
      <c r="F24" s="231"/>
      <c r="G24" s="13">
        <v>17</v>
      </c>
      <c r="H24" s="29">
        <v>666205</v>
      </c>
      <c r="I24" s="29">
        <v>826332</v>
      </c>
    </row>
    <row r="25" spans="1:9" ht="12.75" customHeight="1" x14ac:dyDescent="0.25">
      <c r="A25" s="231" t="s">
        <v>63</v>
      </c>
      <c r="B25" s="231"/>
      <c r="C25" s="231"/>
      <c r="D25" s="231"/>
      <c r="E25" s="231"/>
      <c r="F25" s="231"/>
      <c r="G25" s="13">
        <v>18</v>
      </c>
      <c r="H25" s="29">
        <v>665613</v>
      </c>
      <c r="I25" s="29">
        <v>1052068</v>
      </c>
    </row>
    <row r="26" spans="1:9" ht="12.75" customHeight="1" x14ac:dyDescent="0.25">
      <c r="A26" s="231" t="s">
        <v>64</v>
      </c>
      <c r="B26" s="231"/>
      <c r="C26" s="231"/>
      <c r="D26" s="231"/>
      <c r="E26" s="231"/>
      <c r="F26" s="231"/>
      <c r="G26" s="13">
        <v>19</v>
      </c>
      <c r="H26" s="29">
        <v>45356411</v>
      </c>
      <c r="I26" s="29">
        <v>45582528</v>
      </c>
    </row>
    <row r="27" spans="1:9" ht="12.75" customHeight="1" x14ac:dyDescent="0.25">
      <c r="A27" s="232" t="s">
        <v>65</v>
      </c>
      <c r="B27" s="232"/>
      <c r="C27" s="232"/>
      <c r="D27" s="232"/>
      <c r="E27" s="232"/>
      <c r="F27" s="232"/>
      <c r="G27" s="14">
        <v>20</v>
      </c>
      <c r="H27" s="30">
        <f>SUM(H28:H37)</f>
        <v>168359252</v>
      </c>
      <c r="I27" s="30">
        <f>SUM(I28:I37)</f>
        <v>171085074</v>
      </c>
    </row>
    <row r="28" spans="1:9" ht="12.75" customHeight="1" x14ac:dyDescent="0.25">
      <c r="A28" s="231" t="s">
        <v>66</v>
      </c>
      <c r="B28" s="231"/>
      <c r="C28" s="231"/>
      <c r="D28" s="231"/>
      <c r="E28" s="231"/>
      <c r="F28" s="231"/>
      <c r="G28" s="13">
        <v>21</v>
      </c>
      <c r="H28" s="29">
        <v>151270786</v>
      </c>
      <c r="I28" s="29">
        <v>153969786</v>
      </c>
    </row>
    <row r="29" spans="1:9" ht="12.75" customHeight="1" x14ac:dyDescent="0.25">
      <c r="A29" s="231" t="s">
        <v>67</v>
      </c>
      <c r="B29" s="231"/>
      <c r="C29" s="231"/>
      <c r="D29" s="231"/>
      <c r="E29" s="231"/>
      <c r="F29" s="231"/>
      <c r="G29" s="13">
        <v>22</v>
      </c>
      <c r="H29" s="29">
        <v>0</v>
      </c>
      <c r="I29" s="29">
        <v>0</v>
      </c>
    </row>
    <row r="30" spans="1:9" ht="12.75" customHeight="1" x14ac:dyDescent="0.25">
      <c r="A30" s="231" t="s">
        <v>68</v>
      </c>
      <c r="B30" s="231"/>
      <c r="C30" s="231"/>
      <c r="D30" s="231"/>
      <c r="E30" s="231"/>
      <c r="F30" s="231"/>
      <c r="G30" s="13">
        <v>23</v>
      </c>
      <c r="H30" s="29">
        <v>7225000</v>
      </c>
      <c r="I30" s="29">
        <v>7225000</v>
      </c>
    </row>
    <row r="31" spans="1:9" ht="24" customHeight="1" x14ac:dyDescent="0.25">
      <c r="A31" s="231" t="s">
        <v>69</v>
      </c>
      <c r="B31" s="231"/>
      <c r="C31" s="231"/>
      <c r="D31" s="231"/>
      <c r="E31" s="231"/>
      <c r="F31" s="231"/>
      <c r="G31" s="13">
        <v>24</v>
      </c>
      <c r="H31" s="29">
        <v>8988288</v>
      </c>
      <c r="I31" s="29">
        <v>8988288</v>
      </c>
    </row>
    <row r="32" spans="1:9" ht="23.4" customHeight="1" x14ac:dyDescent="0.25">
      <c r="A32" s="231" t="s">
        <v>70</v>
      </c>
      <c r="B32" s="231"/>
      <c r="C32" s="231"/>
      <c r="D32" s="231"/>
      <c r="E32" s="231"/>
      <c r="F32" s="231"/>
      <c r="G32" s="13">
        <v>25</v>
      </c>
      <c r="H32" s="29">
        <v>0</v>
      </c>
      <c r="I32" s="29">
        <v>0</v>
      </c>
    </row>
    <row r="33" spans="1:9" ht="21.6" customHeight="1" x14ac:dyDescent="0.25">
      <c r="A33" s="231" t="s">
        <v>71</v>
      </c>
      <c r="B33" s="231"/>
      <c r="C33" s="231"/>
      <c r="D33" s="231"/>
      <c r="E33" s="231"/>
      <c r="F33" s="231"/>
      <c r="G33" s="13">
        <v>26</v>
      </c>
      <c r="H33" s="29">
        <v>0</v>
      </c>
      <c r="I33" s="29">
        <v>0</v>
      </c>
    </row>
    <row r="34" spans="1:9" ht="12.75" customHeight="1" x14ac:dyDescent="0.25">
      <c r="A34" s="231" t="s">
        <v>72</v>
      </c>
      <c r="B34" s="231"/>
      <c r="C34" s="231"/>
      <c r="D34" s="231"/>
      <c r="E34" s="231"/>
      <c r="F34" s="231"/>
      <c r="G34" s="13">
        <v>27</v>
      </c>
      <c r="H34" s="29">
        <v>846778</v>
      </c>
      <c r="I34" s="29">
        <v>873600</v>
      </c>
    </row>
    <row r="35" spans="1:9" ht="12.75" customHeight="1" x14ac:dyDescent="0.25">
      <c r="A35" s="231" t="s">
        <v>73</v>
      </c>
      <c r="B35" s="231"/>
      <c r="C35" s="231"/>
      <c r="D35" s="231"/>
      <c r="E35" s="231"/>
      <c r="F35" s="231"/>
      <c r="G35" s="13">
        <v>28</v>
      </c>
      <c r="H35" s="29">
        <v>28400</v>
      </c>
      <c r="I35" s="29">
        <v>28400</v>
      </c>
    </row>
    <row r="36" spans="1:9" ht="12.75" customHeight="1" x14ac:dyDescent="0.25">
      <c r="A36" s="231" t="s">
        <v>74</v>
      </c>
      <c r="B36" s="231"/>
      <c r="C36" s="231"/>
      <c r="D36" s="231"/>
      <c r="E36" s="231"/>
      <c r="F36" s="231"/>
      <c r="G36" s="13">
        <v>29</v>
      </c>
      <c r="H36" s="29">
        <v>0</v>
      </c>
      <c r="I36" s="29">
        <v>0</v>
      </c>
    </row>
    <row r="37" spans="1:9" ht="12.75" customHeight="1" x14ac:dyDescent="0.25">
      <c r="A37" s="231" t="s">
        <v>75</v>
      </c>
      <c r="B37" s="231"/>
      <c r="C37" s="231"/>
      <c r="D37" s="231"/>
      <c r="E37" s="231"/>
      <c r="F37" s="231"/>
      <c r="G37" s="13">
        <v>30</v>
      </c>
      <c r="H37" s="29">
        <v>0</v>
      </c>
      <c r="I37" s="29">
        <v>0</v>
      </c>
    </row>
    <row r="38" spans="1:9" ht="12.75" customHeight="1" x14ac:dyDescent="0.25">
      <c r="A38" s="232" t="s">
        <v>76</v>
      </c>
      <c r="B38" s="232"/>
      <c r="C38" s="232"/>
      <c r="D38" s="232"/>
      <c r="E38" s="232"/>
      <c r="F38" s="232"/>
      <c r="G38" s="14">
        <v>31</v>
      </c>
      <c r="H38" s="30">
        <f>H39+H40+H41+H42</f>
        <v>924702</v>
      </c>
      <c r="I38" s="30">
        <f>I39+I40+I41+I42</f>
        <v>924702</v>
      </c>
    </row>
    <row r="39" spans="1:9" ht="12.75" customHeight="1" x14ac:dyDescent="0.25">
      <c r="A39" s="231" t="s">
        <v>77</v>
      </c>
      <c r="B39" s="231"/>
      <c r="C39" s="231"/>
      <c r="D39" s="231"/>
      <c r="E39" s="231"/>
      <c r="F39" s="231"/>
      <c r="G39" s="13">
        <v>32</v>
      </c>
      <c r="H39" s="29">
        <v>0</v>
      </c>
      <c r="I39" s="29">
        <v>0</v>
      </c>
    </row>
    <row r="40" spans="1:9" ht="27" customHeight="1" x14ac:dyDescent="0.25">
      <c r="A40" s="231" t="s">
        <v>78</v>
      </c>
      <c r="B40" s="231"/>
      <c r="C40" s="231"/>
      <c r="D40" s="231"/>
      <c r="E40" s="231"/>
      <c r="F40" s="231"/>
      <c r="G40" s="13">
        <v>33</v>
      </c>
      <c r="H40" s="29">
        <v>0</v>
      </c>
      <c r="I40" s="29">
        <v>0</v>
      </c>
    </row>
    <row r="41" spans="1:9" ht="12.75" customHeight="1" x14ac:dyDescent="0.25">
      <c r="A41" s="231" t="s">
        <v>79</v>
      </c>
      <c r="B41" s="231"/>
      <c r="C41" s="231"/>
      <c r="D41" s="231"/>
      <c r="E41" s="231"/>
      <c r="F41" s="231"/>
      <c r="G41" s="13">
        <v>34</v>
      </c>
      <c r="H41" s="29">
        <v>11778</v>
      </c>
      <c r="I41" s="29">
        <v>11778</v>
      </c>
    </row>
    <row r="42" spans="1:9" ht="12.75" customHeight="1" x14ac:dyDescent="0.25">
      <c r="A42" s="231" t="s">
        <v>80</v>
      </c>
      <c r="B42" s="231"/>
      <c r="C42" s="231"/>
      <c r="D42" s="231"/>
      <c r="E42" s="231"/>
      <c r="F42" s="231"/>
      <c r="G42" s="13">
        <v>35</v>
      </c>
      <c r="H42" s="29">
        <v>912924</v>
      </c>
      <c r="I42" s="29">
        <v>912924</v>
      </c>
    </row>
    <row r="43" spans="1:9" ht="12.75" customHeight="1" x14ac:dyDescent="0.25">
      <c r="A43" s="231" t="s">
        <v>81</v>
      </c>
      <c r="B43" s="231"/>
      <c r="C43" s="231"/>
      <c r="D43" s="231"/>
      <c r="E43" s="231"/>
      <c r="F43" s="231"/>
      <c r="G43" s="13">
        <v>36</v>
      </c>
      <c r="H43" s="29">
        <v>1161079</v>
      </c>
      <c r="I43" s="29">
        <v>1227042</v>
      </c>
    </row>
    <row r="44" spans="1:9" ht="12.75" customHeight="1" x14ac:dyDescent="0.25">
      <c r="A44" s="233" t="s">
        <v>82</v>
      </c>
      <c r="B44" s="233"/>
      <c r="C44" s="233"/>
      <c r="D44" s="233"/>
      <c r="E44" s="233"/>
      <c r="F44" s="233"/>
      <c r="G44" s="14">
        <v>37</v>
      </c>
      <c r="H44" s="30">
        <f>H45+H53+H60+H70</f>
        <v>126459476</v>
      </c>
      <c r="I44" s="30">
        <f>I45+I53+I60+I70</f>
        <v>162562712</v>
      </c>
    </row>
    <row r="45" spans="1:9" ht="12.75" customHeight="1" x14ac:dyDescent="0.25">
      <c r="A45" s="232" t="s">
        <v>83</v>
      </c>
      <c r="B45" s="232"/>
      <c r="C45" s="232"/>
      <c r="D45" s="232"/>
      <c r="E45" s="232"/>
      <c r="F45" s="232"/>
      <c r="G45" s="14">
        <v>38</v>
      </c>
      <c r="H45" s="30">
        <f>SUM(H46:H52)</f>
        <v>2438619</v>
      </c>
      <c r="I45" s="30">
        <f>SUM(I46:I52)</f>
        <v>2773139</v>
      </c>
    </row>
    <row r="46" spans="1:9" ht="12.75" customHeight="1" x14ac:dyDescent="0.25">
      <c r="A46" s="231" t="s">
        <v>84</v>
      </c>
      <c r="B46" s="231"/>
      <c r="C46" s="231"/>
      <c r="D46" s="231"/>
      <c r="E46" s="231"/>
      <c r="F46" s="231"/>
      <c r="G46" s="13">
        <v>39</v>
      </c>
      <c r="H46" s="29">
        <v>366108</v>
      </c>
      <c r="I46" s="29">
        <v>415159</v>
      </c>
    </row>
    <row r="47" spans="1:9" ht="12.75" customHeight="1" x14ac:dyDescent="0.25">
      <c r="A47" s="231" t="s">
        <v>85</v>
      </c>
      <c r="B47" s="231"/>
      <c r="C47" s="231"/>
      <c r="D47" s="231"/>
      <c r="E47" s="231"/>
      <c r="F47" s="231"/>
      <c r="G47" s="13">
        <v>40</v>
      </c>
      <c r="H47" s="29">
        <v>0</v>
      </c>
      <c r="I47" s="29">
        <v>0</v>
      </c>
    </row>
    <row r="48" spans="1:9" ht="12.75" customHeight="1" x14ac:dyDescent="0.25">
      <c r="A48" s="231" t="s">
        <v>86</v>
      </c>
      <c r="B48" s="231"/>
      <c r="C48" s="231"/>
      <c r="D48" s="231"/>
      <c r="E48" s="231"/>
      <c r="F48" s="231"/>
      <c r="G48" s="13">
        <v>41</v>
      </c>
      <c r="H48" s="29">
        <v>0</v>
      </c>
      <c r="I48" s="29">
        <v>0</v>
      </c>
    </row>
    <row r="49" spans="1:9" ht="12.75" customHeight="1" x14ac:dyDescent="0.25">
      <c r="A49" s="231" t="s">
        <v>87</v>
      </c>
      <c r="B49" s="231"/>
      <c r="C49" s="231"/>
      <c r="D49" s="231"/>
      <c r="E49" s="231"/>
      <c r="F49" s="231"/>
      <c r="G49" s="13">
        <v>42</v>
      </c>
      <c r="H49" s="29">
        <v>1315255</v>
      </c>
      <c r="I49" s="29">
        <v>2357980</v>
      </c>
    </row>
    <row r="50" spans="1:9" ht="12.75" customHeight="1" x14ac:dyDescent="0.25">
      <c r="A50" s="231" t="s">
        <v>88</v>
      </c>
      <c r="B50" s="231"/>
      <c r="C50" s="231"/>
      <c r="D50" s="231"/>
      <c r="E50" s="231"/>
      <c r="F50" s="231"/>
      <c r="G50" s="13">
        <v>43</v>
      </c>
      <c r="H50" s="29">
        <v>0</v>
      </c>
      <c r="I50" s="29">
        <v>0</v>
      </c>
    </row>
    <row r="51" spans="1:9" ht="12.75" customHeight="1" x14ac:dyDescent="0.25">
      <c r="A51" s="231" t="s">
        <v>89</v>
      </c>
      <c r="B51" s="231"/>
      <c r="C51" s="231"/>
      <c r="D51" s="231"/>
      <c r="E51" s="231"/>
      <c r="F51" s="231"/>
      <c r="G51" s="13">
        <v>44</v>
      </c>
      <c r="H51" s="29">
        <v>757256</v>
      </c>
      <c r="I51" s="29">
        <v>0</v>
      </c>
    </row>
    <row r="52" spans="1:9" ht="12.75" customHeight="1" x14ac:dyDescent="0.25">
      <c r="A52" s="231" t="s">
        <v>90</v>
      </c>
      <c r="B52" s="231"/>
      <c r="C52" s="231"/>
      <c r="D52" s="231"/>
      <c r="E52" s="231"/>
      <c r="F52" s="231"/>
      <c r="G52" s="13">
        <v>45</v>
      </c>
      <c r="H52" s="29">
        <v>0</v>
      </c>
      <c r="I52" s="29">
        <v>0</v>
      </c>
    </row>
    <row r="53" spans="1:9" ht="12.75" customHeight="1" x14ac:dyDescent="0.25">
      <c r="A53" s="232" t="s">
        <v>91</v>
      </c>
      <c r="B53" s="232"/>
      <c r="C53" s="232"/>
      <c r="D53" s="232"/>
      <c r="E53" s="232"/>
      <c r="F53" s="232"/>
      <c r="G53" s="14">
        <v>46</v>
      </c>
      <c r="H53" s="30">
        <f>SUM(H54:H59)</f>
        <v>116727244</v>
      </c>
      <c r="I53" s="30">
        <f>SUM(I54:I59)</f>
        <v>109647732</v>
      </c>
    </row>
    <row r="54" spans="1:9" ht="12.75" customHeight="1" x14ac:dyDescent="0.25">
      <c r="A54" s="231" t="s">
        <v>92</v>
      </c>
      <c r="B54" s="231"/>
      <c r="C54" s="231"/>
      <c r="D54" s="231"/>
      <c r="E54" s="231"/>
      <c r="F54" s="231"/>
      <c r="G54" s="13">
        <v>47</v>
      </c>
      <c r="H54" s="29">
        <v>18343638</v>
      </c>
      <c r="I54" s="29">
        <v>50374230</v>
      </c>
    </row>
    <row r="55" spans="1:9" ht="23.4" customHeight="1" x14ac:dyDescent="0.25">
      <c r="A55" s="231" t="s">
        <v>93</v>
      </c>
      <c r="B55" s="231"/>
      <c r="C55" s="231"/>
      <c r="D55" s="231"/>
      <c r="E55" s="231"/>
      <c r="F55" s="231"/>
      <c r="G55" s="13">
        <v>48</v>
      </c>
      <c r="H55" s="29">
        <v>23175270</v>
      </c>
      <c r="I55" s="29">
        <v>2027942</v>
      </c>
    </row>
    <row r="56" spans="1:9" ht="12.75" customHeight="1" x14ac:dyDescent="0.25">
      <c r="A56" s="231" t="s">
        <v>94</v>
      </c>
      <c r="B56" s="231"/>
      <c r="C56" s="231"/>
      <c r="D56" s="231"/>
      <c r="E56" s="231"/>
      <c r="F56" s="231"/>
      <c r="G56" s="13">
        <v>49</v>
      </c>
      <c r="H56" s="29">
        <v>61504160</v>
      </c>
      <c r="I56" s="29">
        <v>44008939</v>
      </c>
    </row>
    <row r="57" spans="1:9" ht="12.75" customHeight="1" x14ac:dyDescent="0.25">
      <c r="A57" s="231" t="s">
        <v>95</v>
      </c>
      <c r="B57" s="231"/>
      <c r="C57" s="231"/>
      <c r="D57" s="231"/>
      <c r="E57" s="231"/>
      <c r="F57" s="231"/>
      <c r="G57" s="13">
        <v>50</v>
      </c>
      <c r="H57" s="29">
        <v>4214</v>
      </c>
      <c r="I57" s="29">
        <v>19563</v>
      </c>
    </row>
    <row r="58" spans="1:9" ht="12.75" customHeight="1" x14ac:dyDescent="0.25">
      <c r="A58" s="231" t="s">
        <v>96</v>
      </c>
      <c r="B58" s="231"/>
      <c r="C58" s="231"/>
      <c r="D58" s="231"/>
      <c r="E58" s="231"/>
      <c r="F58" s="231"/>
      <c r="G58" s="13">
        <v>51</v>
      </c>
      <c r="H58" s="29">
        <v>3056233</v>
      </c>
      <c r="I58" s="29">
        <v>2223215</v>
      </c>
    </row>
    <row r="59" spans="1:9" ht="12.75" customHeight="1" x14ac:dyDescent="0.25">
      <c r="A59" s="231" t="s">
        <v>97</v>
      </c>
      <c r="B59" s="231"/>
      <c r="C59" s="231"/>
      <c r="D59" s="231"/>
      <c r="E59" s="231"/>
      <c r="F59" s="231"/>
      <c r="G59" s="13">
        <v>52</v>
      </c>
      <c r="H59" s="29">
        <v>10643729</v>
      </c>
      <c r="I59" s="29">
        <v>10993843</v>
      </c>
    </row>
    <row r="60" spans="1:9" ht="12.75" customHeight="1" x14ac:dyDescent="0.25">
      <c r="A60" s="232" t="s">
        <v>98</v>
      </c>
      <c r="B60" s="232"/>
      <c r="C60" s="232"/>
      <c r="D60" s="232"/>
      <c r="E60" s="232"/>
      <c r="F60" s="232"/>
      <c r="G60" s="14">
        <v>53</v>
      </c>
      <c r="H60" s="30">
        <f>SUM(H61:H69)</f>
        <v>0</v>
      </c>
      <c r="I60" s="30">
        <f>SUM(I61:I69)</f>
        <v>5542619</v>
      </c>
    </row>
    <row r="61" spans="1:9" ht="12.75" customHeight="1" x14ac:dyDescent="0.25">
      <c r="A61" s="231" t="s">
        <v>99</v>
      </c>
      <c r="B61" s="231"/>
      <c r="C61" s="231"/>
      <c r="D61" s="231"/>
      <c r="E61" s="231"/>
      <c r="F61" s="231"/>
      <c r="G61" s="13">
        <v>54</v>
      </c>
      <c r="H61" s="29">
        <v>0</v>
      </c>
      <c r="I61" s="29">
        <v>0</v>
      </c>
    </row>
    <row r="62" spans="1:9" ht="27.6" customHeight="1" x14ac:dyDescent="0.25">
      <c r="A62" s="231" t="s">
        <v>100</v>
      </c>
      <c r="B62" s="231"/>
      <c r="C62" s="231"/>
      <c r="D62" s="231"/>
      <c r="E62" s="231"/>
      <c r="F62" s="231"/>
      <c r="G62" s="13">
        <v>55</v>
      </c>
      <c r="H62" s="29">
        <v>0</v>
      </c>
      <c r="I62" s="29">
        <v>0</v>
      </c>
    </row>
    <row r="63" spans="1:9" ht="12.75" customHeight="1" x14ac:dyDescent="0.25">
      <c r="A63" s="231" t="s">
        <v>101</v>
      </c>
      <c r="B63" s="231"/>
      <c r="C63" s="231"/>
      <c r="D63" s="231"/>
      <c r="E63" s="231"/>
      <c r="F63" s="231"/>
      <c r="G63" s="13">
        <v>56</v>
      </c>
      <c r="H63" s="29">
        <v>0</v>
      </c>
      <c r="I63" s="29">
        <v>5250000</v>
      </c>
    </row>
    <row r="64" spans="1:9" ht="25.95" customHeight="1" x14ac:dyDescent="0.25">
      <c r="A64" s="231" t="s">
        <v>102</v>
      </c>
      <c r="B64" s="231"/>
      <c r="C64" s="231"/>
      <c r="D64" s="231"/>
      <c r="E64" s="231"/>
      <c r="F64" s="231"/>
      <c r="G64" s="13">
        <v>57</v>
      </c>
      <c r="H64" s="29">
        <v>0</v>
      </c>
      <c r="I64" s="29">
        <v>0</v>
      </c>
    </row>
    <row r="65" spans="1:9" ht="21.6" customHeight="1" x14ac:dyDescent="0.25">
      <c r="A65" s="231" t="s">
        <v>103</v>
      </c>
      <c r="B65" s="231"/>
      <c r="C65" s="231"/>
      <c r="D65" s="231"/>
      <c r="E65" s="231"/>
      <c r="F65" s="231"/>
      <c r="G65" s="13">
        <v>58</v>
      </c>
      <c r="H65" s="29">
        <v>0</v>
      </c>
      <c r="I65" s="29">
        <v>0</v>
      </c>
    </row>
    <row r="66" spans="1:9" ht="21.6" customHeight="1" x14ac:dyDescent="0.25">
      <c r="A66" s="231" t="s">
        <v>104</v>
      </c>
      <c r="B66" s="231"/>
      <c r="C66" s="231"/>
      <c r="D66" s="231"/>
      <c r="E66" s="231"/>
      <c r="F66" s="231"/>
      <c r="G66" s="13">
        <v>59</v>
      </c>
      <c r="H66" s="29">
        <v>0</v>
      </c>
      <c r="I66" s="29">
        <v>0</v>
      </c>
    </row>
    <row r="67" spans="1:9" ht="12.75" customHeight="1" x14ac:dyDescent="0.25">
      <c r="A67" s="231" t="s">
        <v>105</v>
      </c>
      <c r="B67" s="231"/>
      <c r="C67" s="231"/>
      <c r="D67" s="231"/>
      <c r="E67" s="231"/>
      <c r="F67" s="231"/>
      <c r="G67" s="13">
        <v>60</v>
      </c>
      <c r="H67" s="29">
        <v>0</v>
      </c>
      <c r="I67" s="29">
        <v>0</v>
      </c>
    </row>
    <row r="68" spans="1:9" ht="12.75" customHeight="1" x14ac:dyDescent="0.25">
      <c r="A68" s="231" t="s">
        <v>106</v>
      </c>
      <c r="B68" s="231"/>
      <c r="C68" s="231"/>
      <c r="D68" s="231"/>
      <c r="E68" s="231"/>
      <c r="F68" s="231"/>
      <c r="G68" s="13">
        <v>61</v>
      </c>
      <c r="H68" s="29">
        <v>0</v>
      </c>
      <c r="I68" s="29">
        <v>0</v>
      </c>
    </row>
    <row r="69" spans="1:9" ht="12.75" customHeight="1" x14ac:dyDescent="0.25">
      <c r="A69" s="231" t="s">
        <v>107</v>
      </c>
      <c r="B69" s="231"/>
      <c r="C69" s="231"/>
      <c r="D69" s="231"/>
      <c r="E69" s="231"/>
      <c r="F69" s="231"/>
      <c r="G69" s="13">
        <v>62</v>
      </c>
      <c r="H69" s="29">
        <v>0</v>
      </c>
      <c r="I69" s="29">
        <v>292619</v>
      </c>
    </row>
    <row r="70" spans="1:9" ht="12.75" customHeight="1" x14ac:dyDescent="0.25">
      <c r="A70" s="231" t="s">
        <v>108</v>
      </c>
      <c r="B70" s="231"/>
      <c r="C70" s="231"/>
      <c r="D70" s="231"/>
      <c r="E70" s="231"/>
      <c r="F70" s="231"/>
      <c r="G70" s="13">
        <v>63</v>
      </c>
      <c r="H70" s="29">
        <v>7293613</v>
      </c>
      <c r="I70" s="29">
        <v>44599222</v>
      </c>
    </row>
    <row r="71" spans="1:9" ht="12.75" customHeight="1" x14ac:dyDescent="0.25">
      <c r="A71" s="247" t="s">
        <v>109</v>
      </c>
      <c r="B71" s="247"/>
      <c r="C71" s="247"/>
      <c r="D71" s="247"/>
      <c r="E71" s="247"/>
      <c r="F71" s="247"/>
      <c r="G71" s="13">
        <v>64</v>
      </c>
      <c r="H71" s="29">
        <v>1753931</v>
      </c>
      <c r="I71" s="29">
        <v>2427015</v>
      </c>
    </row>
    <row r="72" spans="1:9" ht="12.75" customHeight="1" x14ac:dyDescent="0.25">
      <c r="A72" s="233" t="s">
        <v>110</v>
      </c>
      <c r="B72" s="233"/>
      <c r="C72" s="233"/>
      <c r="D72" s="233"/>
      <c r="E72" s="233"/>
      <c r="F72" s="233"/>
      <c r="G72" s="14">
        <v>65</v>
      </c>
      <c r="H72" s="30">
        <f>H8+H9+H44+H71</f>
        <v>359776266</v>
      </c>
      <c r="I72" s="30">
        <f>I8+I9+I44+I71</f>
        <v>400014930</v>
      </c>
    </row>
    <row r="73" spans="1:9" ht="12.75" customHeight="1" x14ac:dyDescent="0.25">
      <c r="A73" s="247" t="s">
        <v>111</v>
      </c>
      <c r="B73" s="247"/>
      <c r="C73" s="247"/>
      <c r="D73" s="247"/>
      <c r="E73" s="247"/>
      <c r="F73" s="247"/>
      <c r="G73" s="13">
        <v>66</v>
      </c>
      <c r="H73" s="29">
        <v>384096854</v>
      </c>
      <c r="I73" s="29">
        <v>412158930</v>
      </c>
    </row>
    <row r="74" spans="1:9" x14ac:dyDescent="0.25">
      <c r="A74" s="249" t="s">
        <v>112</v>
      </c>
      <c r="B74" s="250"/>
      <c r="C74" s="250"/>
      <c r="D74" s="250"/>
      <c r="E74" s="250"/>
      <c r="F74" s="250"/>
      <c r="G74" s="250"/>
      <c r="H74" s="250"/>
      <c r="I74" s="250"/>
    </row>
    <row r="75" spans="1:9" ht="24.75" customHeight="1" x14ac:dyDescent="0.25">
      <c r="A75" s="233" t="s">
        <v>498</v>
      </c>
      <c r="B75" s="233"/>
      <c r="C75" s="233"/>
      <c r="D75" s="233"/>
      <c r="E75" s="233"/>
      <c r="F75" s="233"/>
      <c r="G75" s="14">
        <v>67</v>
      </c>
      <c r="H75" s="30">
        <f>H76+H77+H78+H84+H85+H91+H94+H97</f>
        <v>267113548</v>
      </c>
      <c r="I75" s="30">
        <f>I76+I77+I78+I84+I85+I91+I94+I97</f>
        <v>300780824</v>
      </c>
    </row>
    <row r="76" spans="1:9" ht="12.75" customHeight="1" x14ac:dyDescent="0.25">
      <c r="A76" s="231" t="s">
        <v>113</v>
      </c>
      <c r="B76" s="231"/>
      <c r="C76" s="231"/>
      <c r="D76" s="231"/>
      <c r="E76" s="231"/>
      <c r="F76" s="231"/>
      <c r="G76" s="13">
        <v>68</v>
      </c>
      <c r="H76" s="29">
        <v>159471378</v>
      </c>
      <c r="I76" s="29">
        <v>159471378</v>
      </c>
    </row>
    <row r="77" spans="1:9" ht="12.75" customHeight="1" x14ac:dyDescent="0.25">
      <c r="A77" s="231" t="s">
        <v>114</v>
      </c>
      <c r="B77" s="231"/>
      <c r="C77" s="231"/>
      <c r="D77" s="231"/>
      <c r="E77" s="231"/>
      <c r="F77" s="231"/>
      <c r="G77" s="13">
        <v>69</v>
      </c>
      <c r="H77" s="29">
        <v>1073176</v>
      </c>
      <c r="I77" s="29">
        <v>1073176</v>
      </c>
    </row>
    <row r="78" spans="1:9" ht="12.75" customHeight="1" x14ac:dyDescent="0.25">
      <c r="A78" s="232" t="s">
        <v>115</v>
      </c>
      <c r="B78" s="232"/>
      <c r="C78" s="232"/>
      <c r="D78" s="232"/>
      <c r="E78" s="232"/>
      <c r="F78" s="232"/>
      <c r="G78" s="14">
        <v>70</v>
      </c>
      <c r="H78" s="30">
        <f>SUM(H79:H83)</f>
        <v>68674033</v>
      </c>
      <c r="I78" s="30">
        <f>SUM(I79:I83)</f>
        <v>68674033</v>
      </c>
    </row>
    <row r="79" spans="1:9" ht="12.75" customHeight="1" x14ac:dyDescent="0.25">
      <c r="A79" s="231" t="s">
        <v>116</v>
      </c>
      <c r="B79" s="231"/>
      <c r="C79" s="231"/>
      <c r="D79" s="231"/>
      <c r="E79" s="231"/>
      <c r="F79" s="231"/>
      <c r="G79" s="13">
        <v>71</v>
      </c>
      <c r="H79" s="29">
        <v>9325953</v>
      </c>
      <c r="I79" s="29">
        <v>9325953</v>
      </c>
    </row>
    <row r="80" spans="1:9" ht="12.75" customHeight="1" x14ac:dyDescent="0.25">
      <c r="A80" s="231" t="s">
        <v>117</v>
      </c>
      <c r="B80" s="231"/>
      <c r="C80" s="231"/>
      <c r="D80" s="231"/>
      <c r="E80" s="231"/>
      <c r="F80" s="231"/>
      <c r="G80" s="13">
        <v>72</v>
      </c>
      <c r="H80" s="29">
        <v>5998550</v>
      </c>
      <c r="I80" s="29">
        <v>5965222</v>
      </c>
    </row>
    <row r="81" spans="1:9" ht="12.75" customHeight="1" x14ac:dyDescent="0.25">
      <c r="A81" s="231" t="s">
        <v>118</v>
      </c>
      <c r="B81" s="231"/>
      <c r="C81" s="231"/>
      <c r="D81" s="231"/>
      <c r="E81" s="231"/>
      <c r="F81" s="231"/>
      <c r="G81" s="13">
        <v>73</v>
      </c>
      <c r="H81" s="29">
        <v>-1998550</v>
      </c>
      <c r="I81" s="29">
        <v>-1965222</v>
      </c>
    </row>
    <row r="82" spans="1:9" ht="12.75" customHeight="1" x14ac:dyDescent="0.25">
      <c r="A82" s="231" t="s">
        <v>119</v>
      </c>
      <c r="B82" s="231"/>
      <c r="C82" s="231"/>
      <c r="D82" s="231"/>
      <c r="E82" s="231"/>
      <c r="F82" s="231"/>
      <c r="G82" s="13">
        <v>74</v>
      </c>
      <c r="H82" s="29">
        <v>34899714</v>
      </c>
      <c r="I82" s="29">
        <v>34899714</v>
      </c>
    </row>
    <row r="83" spans="1:9" ht="12.75" customHeight="1" x14ac:dyDescent="0.25">
      <c r="A83" s="231" t="s">
        <v>120</v>
      </c>
      <c r="B83" s="231"/>
      <c r="C83" s="231"/>
      <c r="D83" s="231"/>
      <c r="E83" s="231"/>
      <c r="F83" s="231"/>
      <c r="G83" s="13">
        <v>75</v>
      </c>
      <c r="H83" s="29">
        <v>20448366</v>
      </c>
      <c r="I83" s="29">
        <v>20448366</v>
      </c>
    </row>
    <row r="84" spans="1:9" ht="12.75" customHeight="1" x14ac:dyDescent="0.25">
      <c r="A84" s="248" t="s">
        <v>121</v>
      </c>
      <c r="B84" s="248"/>
      <c r="C84" s="248"/>
      <c r="D84" s="248"/>
      <c r="E84" s="248"/>
      <c r="F84" s="248"/>
      <c r="G84" s="105">
        <v>76</v>
      </c>
      <c r="H84" s="106">
        <v>0</v>
      </c>
      <c r="I84" s="106">
        <v>0</v>
      </c>
    </row>
    <row r="85" spans="1:9" ht="12.75" customHeight="1" x14ac:dyDescent="0.25">
      <c r="A85" s="232" t="s">
        <v>391</v>
      </c>
      <c r="B85" s="232"/>
      <c r="C85" s="232"/>
      <c r="D85" s="232"/>
      <c r="E85" s="232"/>
      <c r="F85" s="232"/>
      <c r="G85" s="14">
        <v>77</v>
      </c>
      <c r="H85" s="30">
        <f>H86+H87+H88+H89+H90</f>
        <v>0</v>
      </c>
      <c r="I85" s="30">
        <f>I86+I87+I88+I89+I90</f>
        <v>0</v>
      </c>
    </row>
    <row r="86" spans="1:9" ht="25.5" customHeight="1" x14ac:dyDescent="0.25">
      <c r="A86" s="231" t="s">
        <v>392</v>
      </c>
      <c r="B86" s="231"/>
      <c r="C86" s="231"/>
      <c r="D86" s="231"/>
      <c r="E86" s="231"/>
      <c r="F86" s="231"/>
      <c r="G86" s="13">
        <v>78</v>
      </c>
      <c r="H86" s="29">
        <v>0</v>
      </c>
      <c r="I86" s="29">
        <v>0</v>
      </c>
    </row>
    <row r="87" spans="1:9" ht="12.75" customHeight="1" x14ac:dyDescent="0.25">
      <c r="A87" s="231" t="s">
        <v>122</v>
      </c>
      <c r="B87" s="231"/>
      <c r="C87" s="231"/>
      <c r="D87" s="231"/>
      <c r="E87" s="231"/>
      <c r="F87" s="231"/>
      <c r="G87" s="13">
        <v>79</v>
      </c>
      <c r="H87" s="29">
        <v>0</v>
      </c>
      <c r="I87" s="29">
        <v>0</v>
      </c>
    </row>
    <row r="88" spans="1:9" ht="12.75" customHeight="1" x14ac:dyDescent="0.25">
      <c r="A88" s="231" t="s">
        <v>123</v>
      </c>
      <c r="B88" s="231"/>
      <c r="C88" s="231"/>
      <c r="D88" s="231"/>
      <c r="E88" s="231"/>
      <c r="F88" s="231"/>
      <c r="G88" s="13">
        <v>80</v>
      </c>
      <c r="H88" s="29">
        <v>0</v>
      </c>
      <c r="I88" s="29">
        <v>0</v>
      </c>
    </row>
    <row r="89" spans="1:9" ht="12.75" customHeight="1" x14ac:dyDescent="0.25">
      <c r="A89" s="231" t="s">
        <v>393</v>
      </c>
      <c r="B89" s="231"/>
      <c r="C89" s="231"/>
      <c r="D89" s="231"/>
      <c r="E89" s="231"/>
      <c r="F89" s="231"/>
      <c r="G89" s="13">
        <v>81</v>
      </c>
      <c r="H89" s="29">
        <v>0</v>
      </c>
      <c r="I89" s="29">
        <v>0</v>
      </c>
    </row>
    <row r="90" spans="1:9" ht="25.5" customHeight="1" x14ac:dyDescent="0.25">
      <c r="A90" s="231" t="s">
        <v>394</v>
      </c>
      <c r="B90" s="231"/>
      <c r="C90" s="231"/>
      <c r="D90" s="231"/>
      <c r="E90" s="231"/>
      <c r="F90" s="231"/>
      <c r="G90" s="13">
        <v>82</v>
      </c>
      <c r="H90" s="29">
        <v>0</v>
      </c>
      <c r="I90" s="29">
        <v>0</v>
      </c>
    </row>
    <row r="91" spans="1:9" ht="24" customHeight="1" x14ac:dyDescent="0.25">
      <c r="A91" s="232" t="s">
        <v>395</v>
      </c>
      <c r="B91" s="232"/>
      <c r="C91" s="232"/>
      <c r="D91" s="232"/>
      <c r="E91" s="232"/>
      <c r="F91" s="232"/>
      <c r="G91" s="14">
        <v>83</v>
      </c>
      <c r="H91" s="30">
        <f>H92-H93</f>
        <v>6441028</v>
      </c>
      <c r="I91" s="30">
        <f>I92-I93</f>
        <v>38124951</v>
      </c>
    </row>
    <row r="92" spans="1:9" ht="12.75" customHeight="1" x14ac:dyDescent="0.25">
      <c r="A92" s="231" t="s">
        <v>124</v>
      </c>
      <c r="B92" s="231"/>
      <c r="C92" s="231"/>
      <c r="D92" s="231"/>
      <c r="E92" s="231"/>
      <c r="F92" s="231"/>
      <c r="G92" s="13">
        <v>84</v>
      </c>
      <c r="H92" s="29">
        <v>6441028</v>
      </c>
      <c r="I92" s="29">
        <v>38124951</v>
      </c>
    </row>
    <row r="93" spans="1:9" ht="12.75" customHeight="1" x14ac:dyDescent="0.25">
      <c r="A93" s="231" t="s">
        <v>125</v>
      </c>
      <c r="B93" s="231"/>
      <c r="C93" s="231"/>
      <c r="D93" s="231"/>
      <c r="E93" s="231"/>
      <c r="F93" s="231"/>
      <c r="G93" s="13">
        <v>85</v>
      </c>
      <c r="H93" s="29">
        <v>0</v>
      </c>
      <c r="I93" s="29">
        <v>0</v>
      </c>
    </row>
    <row r="94" spans="1:9" ht="12.75" customHeight="1" x14ac:dyDescent="0.25">
      <c r="A94" s="232" t="s">
        <v>396</v>
      </c>
      <c r="B94" s="232"/>
      <c r="C94" s="232"/>
      <c r="D94" s="232"/>
      <c r="E94" s="232"/>
      <c r="F94" s="232"/>
      <c r="G94" s="14">
        <v>86</v>
      </c>
      <c r="H94" s="30">
        <f>H95-H96</f>
        <v>31453933</v>
      </c>
      <c r="I94" s="30">
        <f>I95-I96</f>
        <v>33437286</v>
      </c>
    </row>
    <row r="95" spans="1:9" ht="12.75" customHeight="1" x14ac:dyDescent="0.25">
      <c r="A95" s="231" t="s">
        <v>126</v>
      </c>
      <c r="B95" s="231"/>
      <c r="C95" s="231"/>
      <c r="D95" s="231"/>
      <c r="E95" s="231"/>
      <c r="F95" s="231"/>
      <c r="G95" s="13">
        <v>87</v>
      </c>
      <c r="H95" s="29">
        <v>31453933</v>
      </c>
      <c r="I95" s="29">
        <v>33437286</v>
      </c>
    </row>
    <row r="96" spans="1:9" ht="12.75" customHeight="1" x14ac:dyDescent="0.25">
      <c r="A96" s="231" t="s">
        <v>127</v>
      </c>
      <c r="B96" s="231"/>
      <c r="C96" s="231"/>
      <c r="D96" s="231"/>
      <c r="E96" s="231"/>
      <c r="F96" s="231"/>
      <c r="G96" s="13">
        <v>88</v>
      </c>
      <c r="H96" s="29">
        <v>0</v>
      </c>
      <c r="I96" s="29">
        <v>0</v>
      </c>
    </row>
    <row r="97" spans="1:9" ht="12.75" customHeight="1" x14ac:dyDescent="0.25">
      <c r="A97" s="231" t="s">
        <v>128</v>
      </c>
      <c r="B97" s="231"/>
      <c r="C97" s="231"/>
      <c r="D97" s="231"/>
      <c r="E97" s="231"/>
      <c r="F97" s="231"/>
      <c r="G97" s="13">
        <v>89</v>
      </c>
      <c r="H97" s="29">
        <v>0</v>
      </c>
      <c r="I97" s="29">
        <v>0</v>
      </c>
    </row>
    <row r="98" spans="1:9" ht="12.75" customHeight="1" x14ac:dyDescent="0.25">
      <c r="A98" s="233" t="s">
        <v>397</v>
      </c>
      <c r="B98" s="233"/>
      <c r="C98" s="233"/>
      <c r="D98" s="233"/>
      <c r="E98" s="233"/>
      <c r="F98" s="233"/>
      <c r="G98" s="14">
        <v>90</v>
      </c>
      <c r="H98" s="30">
        <f>SUM(H99:H104)</f>
        <v>3369345</v>
      </c>
      <c r="I98" s="30">
        <f>SUM(I99:I104)</f>
        <v>3165237</v>
      </c>
    </row>
    <row r="99" spans="1:9" ht="31.95" customHeight="1" x14ac:dyDescent="0.25">
      <c r="A99" s="231" t="s">
        <v>129</v>
      </c>
      <c r="B99" s="231"/>
      <c r="C99" s="231"/>
      <c r="D99" s="231"/>
      <c r="E99" s="231"/>
      <c r="F99" s="231"/>
      <c r="G99" s="13">
        <v>91</v>
      </c>
      <c r="H99" s="29">
        <v>1550347</v>
      </c>
      <c r="I99" s="29">
        <v>1346239</v>
      </c>
    </row>
    <row r="100" spans="1:9" ht="12.75" customHeight="1" x14ac:dyDescent="0.25">
      <c r="A100" s="231" t="s">
        <v>130</v>
      </c>
      <c r="B100" s="231"/>
      <c r="C100" s="231"/>
      <c r="D100" s="231"/>
      <c r="E100" s="231"/>
      <c r="F100" s="231"/>
      <c r="G100" s="13">
        <v>92</v>
      </c>
      <c r="H100" s="29">
        <v>0</v>
      </c>
      <c r="I100" s="29">
        <v>0</v>
      </c>
    </row>
    <row r="101" spans="1:9" ht="12.75" customHeight="1" x14ac:dyDescent="0.25">
      <c r="A101" s="231" t="s">
        <v>131</v>
      </c>
      <c r="B101" s="231"/>
      <c r="C101" s="231"/>
      <c r="D101" s="231"/>
      <c r="E101" s="231"/>
      <c r="F101" s="231"/>
      <c r="G101" s="13">
        <v>93</v>
      </c>
      <c r="H101" s="29">
        <v>0</v>
      </c>
      <c r="I101" s="29">
        <v>0</v>
      </c>
    </row>
    <row r="102" spans="1:9" ht="12.75" customHeight="1" x14ac:dyDescent="0.25">
      <c r="A102" s="231" t="s">
        <v>132</v>
      </c>
      <c r="B102" s="231"/>
      <c r="C102" s="231"/>
      <c r="D102" s="231"/>
      <c r="E102" s="231"/>
      <c r="F102" s="231"/>
      <c r="G102" s="13">
        <v>94</v>
      </c>
      <c r="H102" s="29">
        <v>0</v>
      </c>
      <c r="I102" s="29">
        <v>0</v>
      </c>
    </row>
    <row r="103" spans="1:9" ht="12.75" customHeight="1" x14ac:dyDescent="0.25">
      <c r="A103" s="231" t="s">
        <v>133</v>
      </c>
      <c r="B103" s="231"/>
      <c r="C103" s="231"/>
      <c r="D103" s="231"/>
      <c r="E103" s="231"/>
      <c r="F103" s="231"/>
      <c r="G103" s="13">
        <v>95</v>
      </c>
      <c r="H103" s="29">
        <v>1818998</v>
      </c>
      <c r="I103" s="29">
        <v>1818998</v>
      </c>
    </row>
    <row r="104" spans="1:9" ht="12.75" customHeight="1" x14ac:dyDescent="0.25">
      <c r="A104" s="231" t="s">
        <v>134</v>
      </c>
      <c r="B104" s="231"/>
      <c r="C104" s="231"/>
      <c r="D104" s="231"/>
      <c r="E104" s="231"/>
      <c r="F104" s="231"/>
      <c r="G104" s="13">
        <v>96</v>
      </c>
      <c r="H104" s="29">
        <v>0</v>
      </c>
      <c r="I104" s="29">
        <v>0</v>
      </c>
    </row>
    <row r="105" spans="1:9" ht="12.75" customHeight="1" x14ac:dyDescent="0.25">
      <c r="A105" s="233" t="s">
        <v>398</v>
      </c>
      <c r="B105" s="233"/>
      <c r="C105" s="233"/>
      <c r="D105" s="233"/>
      <c r="E105" s="233"/>
      <c r="F105" s="233"/>
      <c r="G105" s="14">
        <v>97</v>
      </c>
      <c r="H105" s="30">
        <f>SUM(H106:H116)</f>
        <v>249972</v>
      </c>
      <c r="I105" s="30">
        <f>SUM(I106:I116)</f>
        <v>653756</v>
      </c>
    </row>
    <row r="106" spans="1:9" ht="12.75" customHeight="1" x14ac:dyDescent="0.25">
      <c r="A106" s="231" t="s">
        <v>135</v>
      </c>
      <c r="B106" s="231"/>
      <c r="C106" s="231"/>
      <c r="D106" s="231"/>
      <c r="E106" s="231"/>
      <c r="F106" s="231"/>
      <c r="G106" s="13">
        <v>98</v>
      </c>
      <c r="H106" s="29">
        <v>0</v>
      </c>
      <c r="I106" s="29">
        <v>0</v>
      </c>
    </row>
    <row r="107" spans="1:9" ht="24.6" customHeight="1" x14ac:dyDescent="0.25">
      <c r="A107" s="231" t="s">
        <v>136</v>
      </c>
      <c r="B107" s="231"/>
      <c r="C107" s="231"/>
      <c r="D107" s="231"/>
      <c r="E107" s="231"/>
      <c r="F107" s="231"/>
      <c r="G107" s="13">
        <v>99</v>
      </c>
      <c r="H107" s="29">
        <v>0</v>
      </c>
      <c r="I107" s="29">
        <v>0</v>
      </c>
    </row>
    <row r="108" spans="1:9" ht="12.75" customHeight="1" x14ac:dyDescent="0.25">
      <c r="A108" s="231" t="s">
        <v>137</v>
      </c>
      <c r="B108" s="231"/>
      <c r="C108" s="231"/>
      <c r="D108" s="231"/>
      <c r="E108" s="231"/>
      <c r="F108" s="231"/>
      <c r="G108" s="13">
        <v>100</v>
      </c>
      <c r="H108" s="29">
        <v>0</v>
      </c>
      <c r="I108" s="29">
        <v>0</v>
      </c>
    </row>
    <row r="109" spans="1:9" ht="21.6" customHeight="1" x14ac:dyDescent="0.25">
      <c r="A109" s="231" t="s">
        <v>138</v>
      </c>
      <c r="B109" s="231"/>
      <c r="C109" s="231"/>
      <c r="D109" s="231"/>
      <c r="E109" s="231"/>
      <c r="F109" s="231"/>
      <c r="G109" s="13">
        <v>101</v>
      </c>
      <c r="H109" s="29">
        <v>0</v>
      </c>
      <c r="I109" s="29">
        <v>0</v>
      </c>
    </row>
    <row r="110" spans="1:9" ht="12.75" customHeight="1" x14ac:dyDescent="0.25">
      <c r="A110" s="231" t="s">
        <v>139</v>
      </c>
      <c r="B110" s="231"/>
      <c r="C110" s="231"/>
      <c r="D110" s="231"/>
      <c r="E110" s="231"/>
      <c r="F110" s="231"/>
      <c r="G110" s="13">
        <v>102</v>
      </c>
      <c r="H110" s="29">
        <v>0</v>
      </c>
      <c r="I110" s="29">
        <v>0</v>
      </c>
    </row>
    <row r="111" spans="1:9" ht="12.75" customHeight="1" x14ac:dyDescent="0.25">
      <c r="A111" s="231" t="s">
        <v>140</v>
      </c>
      <c r="B111" s="231"/>
      <c r="C111" s="231"/>
      <c r="D111" s="231"/>
      <c r="E111" s="231"/>
      <c r="F111" s="231"/>
      <c r="G111" s="13">
        <v>103</v>
      </c>
      <c r="H111" s="29">
        <v>160145</v>
      </c>
      <c r="I111" s="29">
        <v>261971</v>
      </c>
    </row>
    <row r="112" spans="1:9" ht="12.75" customHeight="1" x14ac:dyDescent="0.25">
      <c r="A112" s="231" t="s">
        <v>141</v>
      </c>
      <c r="B112" s="231"/>
      <c r="C112" s="231"/>
      <c r="D112" s="231"/>
      <c r="E112" s="231"/>
      <c r="F112" s="231"/>
      <c r="G112" s="13">
        <v>104</v>
      </c>
      <c r="H112" s="29">
        <v>0</v>
      </c>
      <c r="I112" s="29">
        <v>0</v>
      </c>
    </row>
    <row r="113" spans="1:9" ht="12.75" customHeight="1" x14ac:dyDescent="0.25">
      <c r="A113" s="231" t="s">
        <v>142</v>
      </c>
      <c r="B113" s="231"/>
      <c r="C113" s="231"/>
      <c r="D113" s="231"/>
      <c r="E113" s="231"/>
      <c r="F113" s="231"/>
      <c r="G113" s="13">
        <v>105</v>
      </c>
      <c r="H113" s="29">
        <v>0</v>
      </c>
      <c r="I113" s="29">
        <v>0</v>
      </c>
    </row>
    <row r="114" spans="1:9" ht="12.75" customHeight="1" x14ac:dyDescent="0.25">
      <c r="A114" s="231" t="s">
        <v>143</v>
      </c>
      <c r="B114" s="231"/>
      <c r="C114" s="231"/>
      <c r="D114" s="231"/>
      <c r="E114" s="231"/>
      <c r="F114" s="231"/>
      <c r="G114" s="13">
        <v>106</v>
      </c>
      <c r="H114" s="29">
        <v>0</v>
      </c>
      <c r="I114" s="29">
        <v>0</v>
      </c>
    </row>
    <row r="115" spans="1:9" ht="12.75" customHeight="1" x14ac:dyDescent="0.25">
      <c r="A115" s="231" t="s">
        <v>144</v>
      </c>
      <c r="B115" s="231"/>
      <c r="C115" s="231"/>
      <c r="D115" s="231"/>
      <c r="E115" s="231"/>
      <c r="F115" s="231"/>
      <c r="G115" s="13">
        <v>107</v>
      </c>
      <c r="H115" s="29">
        <v>89827</v>
      </c>
      <c r="I115" s="29">
        <v>325822</v>
      </c>
    </row>
    <row r="116" spans="1:9" ht="12.75" customHeight="1" x14ac:dyDescent="0.25">
      <c r="A116" s="231" t="s">
        <v>145</v>
      </c>
      <c r="B116" s="231"/>
      <c r="C116" s="231"/>
      <c r="D116" s="231"/>
      <c r="E116" s="231"/>
      <c r="F116" s="231"/>
      <c r="G116" s="13">
        <v>108</v>
      </c>
      <c r="H116" s="29">
        <v>0</v>
      </c>
      <c r="I116" s="29">
        <v>65963</v>
      </c>
    </row>
    <row r="117" spans="1:9" ht="12.75" customHeight="1" x14ac:dyDescent="0.25">
      <c r="A117" s="233" t="s">
        <v>399</v>
      </c>
      <c r="B117" s="233"/>
      <c r="C117" s="233"/>
      <c r="D117" s="233"/>
      <c r="E117" s="233"/>
      <c r="F117" s="233"/>
      <c r="G117" s="14">
        <v>109</v>
      </c>
      <c r="H117" s="30">
        <f>SUM(H118:H131)</f>
        <v>83684370</v>
      </c>
      <c r="I117" s="30">
        <f>SUM(I118:I131)</f>
        <v>89867160</v>
      </c>
    </row>
    <row r="118" spans="1:9" ht="12.75" customHeight="1" x14ac:dyDescent="0.25">
      <c r="A118" s="231" t="s">
        <v>146</v>
      </c>
      <c r="B118" s="231"/>
      <c r="C118" s="231"/>
      <c r="D118" s="231"/>
      <c r="E118" s="231"/>
      <c r="F118" s="231"/>
      <c r="G118" s="13">
        <v>110</v>
      </c>
      <c r="H118" s="29">
        <v>10427638</v>
      </c>
      <c r="I118" s="29">
        <v>5813783</v>
      </c>
    </row>
    <row r="119" spans="1:9" ht="22.2" customHeight="1" x14ac:dyDescent="0.25">
      <c r="A119" s="231" t="s">
        <v>147</v>
      </c>
      <c r="B119" s="231"/>
      <c r="C119" s="231"/>
      <c r="D119" s="231"/>
      <c r="E119" s="231"/>
      <c r="F119" s="231"/>
      <c r="G119" s="13">
        <v>111</v>
      </c>
      <c r="H119" s="29">
        <v>5012440</v>
      </c>
      <c r="I119" s="29">
        <v>12440</v>
      </c>
    </row>
    <row r="120" spans="1:9" ht="12.75" customHeight="1" x14ac:dyDescent="0.25">
      <c r="A120" s="231" t="s">
        <v>148</v>
      </c>
      <c r="B120" s="231"/>
      <c r="C120" s="231"/>
      <c r="D120" s="231"/>
      <c r="E120" s="231"/>
      <c r="F120" s="231"/>
      <c r="G120" s="13">
        <v>112</v>
      </c>
      <c r="H120" s="29">
        <v>5184256</v>
      </c>
      <c r="I120" s="29">
        <v>3787440</v>
      </c>
    </row>
    <row r="121" spans="1:9" ht="23.4" customHeight="1" x14ac:dyDescent="0.25">
      <c r="A121" s="231" t="s">
        <v>149</v>
      </c>
      <c r="B121" s="231"/>
      <c r="C121" s="231"/>
      <c r="D121" s="231"/>
      <c r="E121" s="231"/>
      <c r="F121" s="231"/>
      <c r="G121" s="13">
        <v>113</v>
      </c>
      <c r="H121" s="29">
        <v>0</v>
      </c>
      <c r="I121" s="29"/>
    </row>
    <row r="122" spans="1:9" ht="12.75" customHeight="1" x14ac:dyDescent="0.25">
      <c r="A122" s="231" t="s">
        <v>150</v>
      </c>
      <c r="B122" s="231"/>
      <c r="C122" s="231"/>
      <c r="D122" s="231"/>
      <c r="E122" s="231"/>
      <c r="F122" s="231"/>
      <c r="G122" s="13">
        <v>114</v>
      </c>
      <c r="H122" s="29">
        <v>0</v>
      </c>
      <c r="I122" s="29"/>
    </row>
    <row r="123" spans="1:9" ht="12.75" customHeight="1" x14ac:dyDescent="0.25">
      <c r="A123" s="231" t="s">
        <v>151</v>
      </c>
      <c r="B123" s="231"/>
      <c r="C123" s="231"/>
      <c r="D123" s="231"/>
      <c r="E123" s="231"/>
      <c r="F123" s="231"/>
      <c r="G123" s="13">
        <v>115</v>
      </c>
      <c r="H123" s="29">
        <v>10484082</v>
      </c>
      <c r="I123" s="29">
        <v>10861136</v>
      </c>
    </row>
    <row r="124" spans="1:9" ht="12.75" customHeight="1" x14ac:dyDescent="0.25">
      <c r="A124" s="231" t="s">
        <v>152</v>
      </c>
      <c r="B124" s="231"/>
      <c r="C124" s="231"/>
      <c r="D124" s="231"/>
      <c r="E124" s="231"/>
      <c r="F124" s="231"/>
      <c r="G124" s="13">
        <v>116</v>
      </c>
      <c r="H124" s="29">
        <v>23664763</v>
      </c>
      <c r="I124" s="29">
        <v>23068360</v>
      </c>
    </row>
    <row r="125" spans="1:9" ht="12.75" customHeight="1" x14ac:dyDescent="0.25">
      <c r="A125" s="231" t="s">
        <v>153</v>
      </c>
      <c r="B125" s="231"/>
      <c r="C125" s="231"/>
      <c r="D125" s="231"/>
      <c r="E125" s="231"/>
      <c r="F125" s="231"/>
      <c r="G125" s="13">
        <v>117</v>
      </c>
      <c r="H125" s="29">
        <v>23461730</v>
      </c>
      <c r="I125" s="29">
        <v>40928242</v>
      </c>
    </row>
    <row r="126" spans="1:9" x14ac:dyDescent="0.25">
      <c r="A126" s="231" t="s">
        <v>154</v>
      </c>
      <c r="B126" s="231"/>
      <c r="C126" s="231"/>
      <c r="D126" s="231"/>
      <c r="E126" s="231"/>
      <c r="F126" s="231"/>
      <c r="G126" s="13">
        <v>118</v>
      </c>
      <c r="H126" s="29">
        <v>0</v>
      </c>
      <c r="I126" s="29"/>
    </row>
    <row r="127" spans="1:9" x14ac:dyDescent="0.25">
      <c r="A127" s="231" t="s">
        <v>155</v>
      </c>
      <c r="B127" s="231"/>
      <c r="C127" s="231"/>
      <c r="D127" s="231"/>
      <c r="E127" s="231"/>
      <c r="F127" s="231"/>
      <c r="G127" s="13">
        <v>119</v>
      </c>
      <c r="H127" s="29">
        <v>3295520</v>
      </c>
      <c r="I127" s="29">
        <v>2913833</v>
      </c>
    </row>
    <row r="128" spans="1:9" x14ac:dyDescent="0.25">
      <c r="A128" s="231" t="s">
        <v>156</v>
      </c>
      <c r="B128" s="231"/>
      <c r="C128" s="231"/>
      <c r="D128" s="231"/>
      <c r="E128" s="231"/>
      <c r="F128" s="231"/>
      <c r="G128" s="13">
        <v>120</v>
      </c>
      <c r="H128" s="29">
        <v>1937210</v>
      </c>
      <c r="I128" s="29">
        <v>1766617</v>
      </c>
    </row>
    <row r="129" spans="1:9" x14ac:dyDescent="0.25">
      <c r="A129" s="231" t="s">
        <v>157</v>
      </c>
      <c r="B129" s="231"/>
      <c r="C129" s="231"/>
      <c r="D129" s="231"/>
      <c r="E129" s="231"/>
      <c r="F129" s="231"/>
      <c r="G129" s="13">
        <v>121</v>
      </c>
      <c r="H129" s="29">
        <v>28581</v>
      </c>
      <c r="I129" s="29">
        <v>28581</v>
      </c>
    </row>
    <row r="130" spans="1:9" x14ac:dyDescent="0.25">
      <c r="A130" s="231" t="s">
        <v>158</v>
      </c>
      <c r="B130" s="231"/>
      <c r="C130" s="231"/>
      <c r="D130" s="231"/>
      <c r="E130" s="231"/>
      <c r="F130" s="231"/>
      <c r="G130" s="13">
        <v>122</v>
      </c>
      <c r="H130" s="29">
        <v>0</v>
      </c>
      <c r="I130" s="29"/>
    </row>
    <row r="131" spans="1:9" x14ac:dyDescent="0.25">
      <c r="A131" s="231" t="s">
        <v>159</v>
      </c>
      <c r="B131" s="231"/>
      <c r="C131" s="231"/>
      <c r="D131" s="231"/>
      <c r="E131" s="231"/>
      <c r="F131" s="231"/>
      <c r="G131" s="13">
        <v>123</v>
      </c>
      <c r="H131" s="29">
        <v>188150</v>
      </c>
      <c r="I131" s="29">
        <v>686728</v>
      </c>
    </row>
    <row r="132" spans="1:9" ht="22.2" customHeight="1" x14ac:dyDescent="0.25">
      <c r="A132" s="247" t="s">
        <v>160</v>
      </c>
      <c r="B132" s="247"/>
      <c r="C132" s="247"/>
      <c r="D132" s="247"/>
      <c r="E132" s="247"/>
      <c r="F132" s="247"/>
      <c r="G132" s="13">
        <v>124</v>
      </c>
      <c r="H132" s="29">
        <v>5359031</v>
      </c>
      <c r="I132" s="29">
        <v>5547953</v>
      </c>
    </row>
    <row r="133" spans="1:9" x14ac:dyDescent="0.25">
      <c r="A133" s="233" t="s">
        <v>400</v>
      </c>
      <c r="B133" s="233"/>
      <c r="C133" s="233"/>
      <c r="D133" s="233"/>
      <c r="E133" s="233"/>
      <c r="F133" s="233"/>
      <c r="G133" s="14">
        <v>125</v>
      </c>
      <c r="H133" s="30">
        <f>H75+H98+H105+H117+H132</f>
        <v>359776266</v>
      </c>
      <c r="I133" s="30">
        <f>I75+I98+I105+I117+I132</f>
        <v>400014930</v>
      </c>
    </row>
    <row r="134" spans="1:9" x14ac:dyDescent="0.25">
      <c r="A134" s="247" t="s">
        <v>161</v>
      </c>
      <c r="B134" s="247"/>
      <c r="C134" s="247"/>
      <c r="D134" s="247"/>
      <c r="E134" s="247"/>
      <c r="F134" s="247"/>
      <c r="G134" s="13">
        <v>126</v>
      </c>
      <c r="H134" s="29">
        <v>384096854</v>
      </c>
      <c r="I134" s="29">
        <v>412158930</v>
      </c>
    </row>
  </sheetData>
  <sheetProtection algorithmName="SHA-512" hashValue="bbShsaBb15OuEe+ibz4jgUPF6hkusWsFR9A/CoZIpoM2zRj1+Ap1LPfMUHAnpZ2wsNLhqntKdZuhBcaeNdpt6g==" saltValue="5lUSF9IZWY8AIiRqikrGVA=="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Incorrect entry" error="You can enter only positive whole numbers."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Incorrect entry" error="You can enter only whole numbers. This ADP code can have a negative sign."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Incorrect entry" error="You can enter only positive or negative whole numbers."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Incorrect entry" error="You can enter only whole numbers."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Incorrect entry" error="You can enter only whole numbers or a zero" sqref="H75:I75 H97:I97 H94:I94 H77:I91" xr:uid="{00000000-0002-0000-0100-000005000000}">
      <formula1>999999999999</formula1>
    </dataValidation>
    <dataValidation type="whole" operator="greaterThanOrEqual" allowBlank="1" showInputMessage="1" showErrorMessage="1" errorTitle="Incorrect entry" error="You can enter only positive whole numbers or a zero" sqref="H8:I73 H98:I134 H95:I96 H92:I93 H76:I76" xr:uid="{00000000-0002-0000-0100-000006000000}">
      <formula1>0</formula1>
    </dataValidation>
  </dataValidations>
  <pageMargins left="0.75" right="0.75" top="1" bottom="1" header="0.5" footer="0.5"/>
  <pageSetup paperSize="9" scale="93"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K113"/>
  <sheetViews>
    <sheetView showGridLines="0" view="pageBreakPreview" zoomScaleNormal="100" zoomScaleSheetLayoutView="100" workbookViewId="0">
      <selection activeCell="A3" sqref="A3:K3"/>
    </sheetView>
  </sheetViews>
  <sheetFormatPr defaultRowHeight="13.2" x14ac:dyDescent="0.25"/>
  <cols>
    <col min="1" max="7" width="9.109375" style="1"/>
    <col min="8" max="11" width="14.6640625" style="32" customWidth="1"/>
    <col min="12" max="263" width="9.109375" style="1"/>
    <col min="264" max="264" width="9.88671875" style="1" bestFit="1" customWidth="1"/>
    <col min="265" max="265" width="11.6640625" style="1" bestFit="1" customWidth="1"/>
    <col min="266" max="519" width="9.109375" style="1"/>
    <col min="520" max="520" width="9.88671875" style="1" bestFit="1" customWidth="1"/>
    <col min="521" max="521" width="11.6640625" style="1" bestFit="1" customWidth="1"/>
    <col min="522" max="775" width="9.109375" style="1"/>
    <col min="776" max="776" width="9.88671875" style="1" bestFit="1" customWidth="1"/>
    <col min="777" max="777" width="11.6640625" style="1" bestFit="1" customWidth="1"/>
    <col min="778" max="1031" width="9.109375" style="1"/>
    <col min="1032" max="1032" width="9.88671875" style="1" bestFit="1" customWidth="1"/>
    <col min="1033" max="1033" width="11.6640625" style="1" bestFit="1" customWidth="1"/>
    <col min="1034" max="1287" width="9.109375" style="1"/>
    <col min="1288" max="1288" width="9.88671875" style="1" bestFit="1" customWidth="1"/>
    <col min="1289" max="1289" width="11.6640625" style="1" bestFit="1" customWidth="1"/>
    <col min="1290" max="1543" width="9.109375" style="1"/>
    <col min="1544" max="1544" width="9.88671875" style="1" bestFit="1" customWidth="1"/>
    <col min="1545" max="1545" width="11.6640625" style="1" bestFit="1" customWidth="1"/>
    <col min="1546" max="1799" width="9.109375" style="1"/>
    <col min="1800" max="1800" width="9.88671875" style="1" bestFit="1" customWidth="1"/>
    <col min="1801" max="1801" width="11.6640625" style="1" bestFit="1" customWidth="1"/>
    <col min="1802" max="2055" width="9.109375" style="1"/>
    <col min="2056" max="2056" width="9.88671875" style="1" bestFit="1" customWidth="1"/>
    <col min="2057" max="2057" width="11.6640625" style="1" bestFit="1" customWidth="1"/>
    <col min="2058" max="2311" width="9.109375" style="1"/>
    <col min="2312" max="2312" width="9.88671875" style="1" bestFit="1" customWidth="1"/>
    <col min="2313" max="2313" width="11.6640625" style="1" bestFit="1" customWidth="1"/>
    <col min="2314" max="2567" width="9.109375" style="1"/>
    <col min="2568" max="2568" width="9.88671875" style="1" bestFit="1" customWidth="1"/>
    <col min="2569" max="2569" width="11.6640625" style="1" bestFit="1" customWidth="1"/>
    <col min="2570" max="2823" width="9.109375" style="1"/>
    <col min="2824" max="2824" width="9.88671875" style="1" bestFit="1" customWidth="1"/>
    <col min="2825" max="2825" width="11.6640625" style="1" bestFit="1" customWidth="1"/>
    <col min="2826" max="3079" width="9.109375" style="1"/>
    <col min="3080" max="3080" width="9.88671875" style="1" bestFit="1" customWidth="1"/>
    <col min="3081" max="3081" width="11.6640625" style="1" bestFit="1" customWidth="1"/>
    <col min="3082" max="3335" width="9.109375" style="1"/>
    <col min="3336" max="3336" width="9.88671875" style="1" bestFit="1" customWidth="1"/>
    <col min="3337" max="3337" width="11.6640625" style="1" bestFit="1" customWidth="1"/>
    <col min="3338" max="3591" width="9.109375" style="1"/>
    <col min="3592" max="3592" width="9.88671875" style="1" bestFit="1" customWidth="1"/>
    <col min="3593" max="3593" width="11.6640625" style="1" bestFit="1" customWidth="1"/>
    <col min="3594" max="3847" width="9.109375" style="1"/>
    <col min="3848" max="3848" width="9.88671875" style="1" bestFit="1" customWidth="1"/>
    <col min="3849" max="3849" width="11.6640625" style="1" bestFit="1" customWidth="1"/>
    <col min="3850" max="4103" width="9.109375" style="1"/>
    <col min="4104" max="4104" width="9.88671875" style="1" bestFit="1" customWidth="1"/>
    <col min="4105" max="4105" width="11.6640625" style="1" bestFit="1" customWidth="1"/>
    <col min="4106" max="4359" width="9.109375" style="1"/>
    <col min="4360" max="4360" width="9.88671875" style="1" bestFit="1" customWidth="1"/>
    <col min="4361" max="4361" width="11.6640625" style="1" bestFit="1" customWidth="1"/>
    <col min="4362" max="4615" width="9.109375" style="1"/>
    <col min="4616" max="4616" width="9.88671875" style="1" bestFit="1" customWidth="1"/>
    <col min="4617" max="4617" width="11.6640625" style="1" bestFit="1" customWidth="1"/>
    <col min="4618" max="4871" width="9.109375" style="1"/>
    <col min="4872" max="4872" width="9.88671875" style="1" bestFit="1" customWidth="1"/>
    <col min="4873" max="4873" width="11.6640625" style="1" bestFit="1" customWidth="1"/>
    <col min="4874" max="5127" width="9.109375" style="1"/>
    <col min="5128" max="5128" width="9.88671875" style="1" bestFit="1" customWidth="1"/>
    <col min="5129" max="5129" width="11.6640625" style="1" bestFit="1" customWidth="1"/>
    <col min="5130" max="5383" width="9.109375" style="1"/>
    <col min="5384" max="5384" width="9.88671875" style="1" bestFit="1" customWidth="1"/>
    <col min="5385" max="5385" width="11.6640625" style="1" bestFit="1" customWidth="1"/>
    <col min="5386" max="5639" width="9.109375" style="1"/>
    <col min="5640" max="5640" width="9.88671875" style="1" bestFit="1" customWidth="1"/>
    <col min="5641" max="5641" width="11.6640625" style="1" bestFit="1" customWidth="1"/>
    <col min="5642" max="5895" width="9.109375" style="1"/>
    <col min="5896" max="5896" width="9.88671875" style="1" bestFit="1" customWidth="1"/>
    <col min="5897" max="5897" width="11.6640625" style="1" bestFit="1" customWidth="1"/>
    <col min="5898" max="6151" width="9.109375" style="1"/>
    <col min="6152" max="6152" width="9.88671875" style="1" bestFit="1" customWidth="1"/>
    <col min="6153" max="6153" width="11.6640625" style="1" bestFit="1" customWidth="1"/>
    <col min="6154" max="6407" width="9.109375" style="1"/>
    <col min="6408" max="6408" width="9.88671875" style="1" bestFit="1" customWidth="1"/>
    <col min="6409" max="6409" width="11.6640625" style="1" bestFit="1" customWidth="1"/>
    <col min="6410" max="6663" width="9.109375" style="1"/>
    <col min="6664" max="6664" width="9.88671875" style="1" bestFit="1" customWidth="1"/>
    <col min="6665" max="6665" width="11.6640625" style="1" bestFit="1" customWidth="1"/>
    <col min="6666" max="6919" width="9.109375" style="1"/>
    <col min="6920" max="6920" width="9.88671875" style="1" bestFit="1" customWidth="1"/>
    <col min="6921" max="6921" width="11.6640625" style="1" bestFit="1" customWidth="1"/>
    <col min="6922" max="7175" width="9.109375" style="1"/>
    <col min="7176" max="7176" width="9.88671875" style="1" bestFit="1" customWidth="1"/>
    <col min="7177" max="7177" width="11.6640625" style="1" bestFit="1" customWidth="1"/>
    <col min="7178" max="7431" width="9.109375" style="1"/>
    <col min="7432" max="7432" width="9.88671875" style="1" bestFit="1" customWidth="1"/>
    <col min="7433" max="7433" width="11.6640625" style="1" bestFit="1" customWidth="1"/>
    <col min="7434" max="7687" width="9.109375" style="1"/>
    <col min="7688" max="7688" width="9.88671875" style="1" bestFit="1" customWidth="1"/>
    <col min="7689" max="7689" width="11.6640625" style="1" bestFit="1" customWidth="1"/>
    <col min="7690" max="7943" width="9.109375" style="1"/>
    <col min="7944" max="7944" width="9.88671875" style="1" bestFit="1" customWidth="1"/>
    <col min="7945" max="7945" width="11.6640625" style="1" bestFit="1" customWidth="1"/>
    <col min="7946" max="8199" width="9.109375" style="1"/>
    <col min="8200" max="8200" width="9.88671875" style="1" bestFit="1" customWidth="1"/>
    <col min="8201" max="8201" width="11.6640625" style="1" bestFit="1" customWidth="1"/>
    <col min="8202" max="8455" width="9.109375" style="1"/>
    <col min="8456" max="8456" width="9.88671875" style="1" bestFit="1" customWidth="1"/>
    <col min="8457" max="8457" width="11.6640625" style="1" bestFit="1" customWidth="1"/>
    <col min="8458" max="8711" width="9.109375" style="1"/>
    <col min="8712" max="8712" width="9.88671875" style="1" bestFit="1" customWidth="1"/>
    <col min="8713" max="8713" width="11.6640625" style="1" bestFit="1" customWidth="1"/>
    <col min="8714" max="8967" width="9.109375" style="1"/>
    <col min="8968" max="8968" width="9.88671875" style="1" bestFit="1" customWidth="1"/>
    <col min="8969" max="8969" width="11.6640625" style="1" bestFit="1" customWidth="1"/>
    <col min="8970" max="9223" width="9.109375" style="1"/>
    <col min="9224" max="9224" width="9.88671875" style="1" bestFit="1" customWidth="1"/>
    <col min="9225" max="9225" width="11.6640625" style="1" bestFit="1" customWidth="1"/>
    <col min="9226" max="9479" width="9.109375" style="1"/>
    <col min="9480" max="9480" width="9.88671875" style="1" bestFit="1" customWidth="1"/>
    <col min="9481" max="9481" width="11.6640625" style="1" bestFit="1" customWidth="1"/>
    <col min="9482" max="9735" width="9.109375" style="1"/>
    <col min="9736" max="9736" width="9.88671875" style="1" bestFit="1" customWidth="1"/>
    <col min="9737" max="9737" width="11.6640625" style="1" bestFit="1" customWidth="1"/>
    <col min="9738" max="9991" width="9.109375" style="1"/>
    <col min="9992" max="9992" width="9.88671875" style="1" bestFit="1" customWidth="1"/>
    <col min="9993" max="9993" width="11.6640625" style="1" bestFit="1" customWidth="1"/>
    <col min="9994" max="10247" width="9.109375" style="1"/>
    <col min="10248" max="10248" width="9.88671875" style="1" bestFit="1" customWidth="1"/>
    <col min="10249" max="10249" width="11.6640625" style="1" bestFit="1" customWidth="1"/>
    <col min="10250" max="10503" width="9.109375" style="1"/>
    <col min="10504" max="10504" width="9.88671875" style="1" bestFit="1" customWidth="1"/>
    <col min="10505" max="10505" width="11.6640625" style="1" bestFit="1" customWidth="1"/>
    <col min="10506" max="10759" width="9.109375" style="1"/>
    <col min="10760" max="10760" width="9.88671875" style="1" bestFit="1" customWidth="1"/>
    <col min="10761" max="10761" width="11.6640625" style="1" bestFit="1" customWidth="1"/>
    <col min="10762" max="11015" width="9.109375" style="1"/>
    <col min="11016" max="11016" width="9.88671875" style="1" bestFit="1" customWidth="1"/>
    <col min="11017" max="11017" width="11.6640625" style="1" bestFit="1" customWidth="1"/>
    <col min="11018" max="11271" width="9.109375" style="1"/>
    <col min="11272" max="11272" width="9.88671875" style="1" bestFit="1" customWidth="1"/>
    <col min="11273" max="11273" width="11.6640625" style="1" bestFit="1" customWidth="1"/>
    <col min="11274" max="11527" width="9.109375" style="1"/>
    <col min="11528" max="11528" width="9.88671875" style="1" bestFit="1" customWidth="1"/>
    <col min="11529" max="11529" width="11.6640625" style="1" bestFit="1" customWidth="1"/>
    <col min="11530" max="11783" width="9.109375" style="1"/>
    <col min="11784" max="11784" width="9.88671875" style="1" bestFit="1" customWidth="1"/>
    <col min="11785" max="11785" width="11.6640625" style="1" bestFit="1" customWidth="1"/>
    <col min="11786" max="12039" width="9.109375" style="1"/>
    <col min="12040" max="12040" width="9.88671875" style="1" bestFit="1" customWidth="1"/>
    <col min="12041" max="12041" width="11.6640625" style="1" bestFit="1" customWidth="1"/>
    <col min="12042" max="12295" width="9.109375" style="1"/>
    <col min="12296" max="12296" width="9.88671875" style="1" bestFit="1" customWidth="1"/>
    <col min="12297" max="12297" width="11.6640625" style="1" bestFit="1" customWidth="1"/>
    <col min="12298" max="12551" width="9.109375" style="1"/>
    <col min="12552" max="12552" width="9.88671875" style="1" bestFit="1" customWidth="1"/>
    <col min="12553" max="12553" width="11.6640625" style="1" bestFit="1" customWidth="1"/>
    <col min="12554" max="12807" width="9.109375" style="1"/>
    <col min="12808" max="12808" width="9.88671875" style="1" bestFit="1" customWidth="1"/>
    <col min="12809" max="12809" width="11.6640625" style="1" bestFit="1" customWidth="1"/>
    <col min="12810" max="13063" width="9.109375" style="1"/>
    <col min="13064" max="13064" width="9.88671875" style="1" bestFit="1" customWidth="1"/>
    <col min="13065" max="13065" width="11.6640625" style="1" bestFit="1" customWidth="1"/>
    <col min="13066" max="13319" width="9.109375" style="1"/>
    <col min="13320" max="13320" width="9.88671875" style="1" bestFit="1" customWidth="1"/>
    <col min="13321" max="13321" width="11.6640625" style="1" bestFit="1" customWidth="1"/>
    <col min="13322" max="13575" width="9.109375" style="1"/>
    <col min="13576" max="13576" width="9.88671875" style="1" bestFit="1" customWidth="1"/>
    <col min="13577" max="13577" width="11.6640625" style="1" bestFit="1" customWidth="1"/>
    <col min="13578" max="13831" width="9.109375" style="1"/>
    <col min="13832" max="13832" width="9.88671875" style="1" bestFit="1" customWidth="1"/>
    <col min="13833" max="13833" width="11.6640625" style="1" bestFit="1" customWidth="1"/>
    <col min="13834" max="14087" width="9.109375" style="1"/>
    <col min="14088" max="14088" width="9.88671875" style="1" bestFit="1" customWidth="1"/>
    <col min="14089" max="14089" width="11.6640625" style="1" bestFit="1" customWidth="1"/>
    <col min="14090" max="14343" width="9.109375" style="1"/>
    <col min="14344" max="14344" width="9.88671875" style="1" bestFit="1" customWidth="1"/>
    <col min="14345" max="14345" width="11.6640625" style="1" bestFit="1" customWidth="1"/>
    <col min="14346" max="14599" width="9.109375" style="1"/>
    <col min="14600" max="14600" width="9.88671875" style="1" bestFit="1" customWidth="1"/>
    <col min="14601" max="14601" width="11.6640625" style="1" bestFit="1" customWidth="1"/>
    <col min="14602" max="14855" width="9.109375" style="1"/>
    <col min="14856" max="14856" width="9.88671875" style="1" bestFit="1" customWidth="1"/>
    <col min="14857" max="14857" width="11.6640625" style="1" bestFit="1" customWidth="1"/>
    <col min="14858" max="15111" width="9.109375" style="1"/>
    <col min="15112" max="15112" width="9.88671875" style="1" bestFit="1" customWidth="1"/>
    <col min="15113" max="15113" width="11.6640625" style="1" bestFit="1" customWidth="1"/>
    <col min="15114" max="15367" width="9.109375" style="1"/>
    <col min="15368" max="15368" width="9.88671875" style="1" bestFit="1" customWidth="1"/>
    <col min="15369" max="15369" width="11.6640625" style="1" bestFit="1" customWidth="1"/>
    <col min="15370" max="15623" width="9.109375" style="1"/>
    <col min="15624" max="15624" width="9.88671875" style="1" bestFit="1" customWidth="1"/>
    <col min="15625" max="15625" width="11.6640625" style="1" bestFit="1" customWidth="1"/>
    <col min="15626" max="15879" width="9.109375" style="1"/>
    <col min="15880" max="15880" width="9.88671875" style="1" bestFit="1" customWidth="1"/>
    <col min="15881" max="15881" width="11.6640625" style="1" bestFit="1" customWidth="1"/>
    <col min="15882" max="16135" width="9.109375" style="1"/>
    <col min="16136" max="16136" width="9.88671875" style="1" bestFit="1" customWidth="1"/>
    <col min="16137" max="16137" width="11.6640625" style="1" bestFit="1" customWidth="1"/>
    <col min="16138" max="16384" width="9.109375" style="1"/>
  </cols>
  <sheetData>
    <row r="1" spans="1:11" x14ac:dyDescent="0.25">
      <c r="A1" s="272" t="s">
        <v>162</v>
      </c>
      <c r="B1" s="235"/>
      <c r="C1" s="235"/>
      <c r="D1" s="235"/>
      <c r="E1" s="235"/>
      <c r="F1" s="235"/>
      <c r="G1" s="235"/>
      <c r="H1" s="235"/>
      <c r="I1" s="235"/>
    </row>
    <row r="2" spans="1:11" x14ac:dyDescent="0.25">
      <c r="A2" s="271" t="s">
        <v>610</v>
      </c>
      <c r="B2" s="237"/>
      <c r="C2" s="237"/>
      <c r="D2" s="237"/>
      <c r="E2" s="237"/>
      <c r="F2" s="237"/>
      <c r="G2" s="237"/>
      <c r="H2" s="237"/>
      <c r="I2" s="237"/>
      <c r="J2" s="108"/>
      <c r="K2" s="108"/>
    </row>
    <row r="3" spans="1:11" x14ac:dyDescent="0.25">
      <c r="A3" s="258" t="s">
        <v>499</v>
      </c>
      <c r="B3" s="259"/>
      <c r="C3" s="259"/>
      <c r="D3" s="259"/>
      <c r="E3" s="259"/>
      <c r="F3" s="259"/>
      <c r="G3" s="259"/>
      <c r="H3" s="259"/>
      <c r="I3" s="259"/>
      <c r="J3" s="260"/>
      <c r="K3" s="260"/>
    </row>
    <row r="4" spans="1:11" x14ac:dyDescent="0.25">
      <c r="A4" s="261" t="s">
        <v>520</v>
      </c>
      <c r="B4" s="262"/>
      <c r="C4" s="262"/>
      <c r="D4" s="262"/>
      <c r="E4" s="262"/>
      <c r="F4" s="262"/>
      <c r="G4" s="262"/>
      <c r="H4" s="262"/>
      <c r="I4" s="262"/>
      <c r="J4" s="263"/>
      <c r="K4" s="263"/>
    </row>
    <row r="5" spans="1:11" ht="22.2" customHeight="1" x14ac:dyDescent="0.25">
      <c r="A5" s="255" t="s">
        <v>163</v>
      </c>
      <c r="B5" s="245"/>
      <c r="C5" s="245"/>
      <c r="D5" s="245"/>
      <c r="E5" s="245"/>
      <c r="F5" s="245"/>
      <c r="G5" s="255" t="s">
        <v>164</v>
      </c>
      <c r="H5" s="256" t="s">
        <v>165</v>
      </c>
      <c r="I5" s="257"/>
      <c r="J5" s="256" t="s">
        <v>166</v>
      </c>
      <c r="K5" s="257"/>
    </row>
    <row r="6" spans="1:11" x14ac:dyDescent="0.25">
      <c r="A6" s="245"/>
      <c r="B6" s="245"/>
      <c r="C6" s="245"/>
      <c r="D6" s="245"/>
      <c r="E6" s="245"/>
      <c r="F6" s="245"/>
      <c r="G6" s="245"/>
      <c r="H6" s="16" t="s">
        <v>167</v>
      </c>
      <c r="I6" s="16" t="s">
        <v>168</v>
      </c>
      <c r="J6" s="16" t="s">
        <v>169</v>
      </c>
      <c r="K6" s="16" t="s">
        <v>170</v>
      </c>
    </row>
    <row r="7" spans="1:11" x14ac:dyDescent="0.25">
      <c r="A7" s="266">
        <v>1</v>
      </c>
      <c r="B7" s="243"/>
      <c r="C7" s="243"/>
      <c r="D7" s="243"/>
      <c r="E7" s="243"/>
      <c r="F7" s="243"/>
      <c r="G7" s="15">
        <v>2</v>
      </c>
      <c r="H7" s="16">
        <v>3</v>
      </c>
      <c r="I7" s="16">
        <v>4</v>
      </c>
      <c r="J7" s="16">
        <v>5</v>
      </c>
      <c r="K7" s="16">
        <v>6</v>
      </c>
    </row>
    <row r="8" spans="1:11" x14ac:dyDescent="0.25">
      <c r="A8" s="267" t="s">
        <v>401</v>
      </c>
      <c r="B8" s="268"/>
      <c r="C8" s="268"/>
      <c r="D8" s="268"/>
      <c r="E8" s="268"/>
      <c r="F8" s="268"/>
      <c r="G8" s="14">
        <v>1</v>
      </c>
      <c r="H8" s="109">
        <f>SUM(H9:H13)</f>
        <v>16735015</v>
      </c>
      <c r="I8" s="109">
        <f>SUM(I9:I13)</f>
        <v>16735015</v>
      </c>
      <c r="J8" s="109">
        <f>SUM(J9:J13)</f>
        <v>80240358</v>
      </c>
      <c r="K8" s="109">
        <f>SUM(K9:K13)</f>
        <v>80240358</v>
      </c>
    </row>
    <row r="9" spans="1:11" x14ac:dyDescent="0.25">
      <c r="A9" s="231" t="s">
        <v>171</v>
      </c>
      <c r="B9" s="231"/>
      <c r="C9" s="231"/>
      <c r="D9" s="231"/>
      <c r="E9" s="231"/>
      <c r="F9" s="231"/>
      <c r="G9" s="13">
        <v>2</v>
      </c>
      <c r="H9" s="29">
        <v>16599441</v>
      </c>
      <c r="I9" s="29">
        <v>16599441</v>
      </c>
      <c r="J9" s="29">
        <v>37535970</v>
      </c>
      <c r="K9" s="29">
        <v>37535970</v>
      </c>
    </row>
    <row r="10" spans="1:11" x14ac:dyDescent="0.25">
      <c r="A10" s="231" t="s">
        <v>172</v>
      </c>
      <c r="B10" s="231"/>
      <c r="C10" s="231"/>
      <c r="D10" s="231"/>
      <c r="E10" s="231"/>
      <c r="F10" s="231"/>
      <c r="G10" s="13">
        <v>3</v>
      </c>
      <c r="H10" s="29">
        <v>27346</v>
      </c>
      <c r="I10" s="29">
        <v>27346</v>
      </c>
      <c r="J10" s="29">
        <v>41874998</v>
      </c>
      <c r="K10" s="29">
        <v>41874998</v>
      </c>
    </row>
    <row r="11" spans="1:11" x14ac:dyDescent="0.25">
      <c r="A11" s="231" t="s">
        <v>173</v>
      </c>
      <c r="B11" s="231"/>
      <c r="C11" s="231"/>
      <c r="D11" s="231"/>
      <c r="E11" s="231"/>
      <c r="F11" s="231"/>
      <c r="G11" s="13">
        <v>4</v>
      </c>
      <c r="H11" s="29">
        <v>0</v>
      </c>
      <c r="I11" s="29">
        <v>0</v>
      </c>
      <c r="J11" s="29">
        <v>0</v>
      </c>
      <c r="K11" s="29">
        <v>0</v>
      </c>
    </row>
    <row r="12" spans="1:11" x14ac:dyDescent="0.25">
      <c r="A12" s="231" t="s">
        <v>174</v>
      </c>
      <c r="B12" s="231"/>
      <c r="C12" s="231"/>
      <c r="D12" s="231"/>
      <c r="E12" s="231"/>
      <c r="F12" s="231"/>
      <c r="G12" s="13">
        <v>5</v>
      </c>
      <c r="H12" s="29">
        <v>997</v>
      </c>
      <c r="I12" s="29">
        <v>997</v>
      </c>
      <c r="J12" s="29">
        <v>0</v>
      </c>
      <c r="K12" s="29">
        <v>0</v>
      </c>
    </row>
    <row r="13" spans="1:11" x14ac:dyDescent="0.25">
      <c r="A13" s="231" t="s">
        <v>175</v>
      </c>
      <c r="B13" s="231"/>
      <c r="C13" s="231"/>
      <c r="D13" s="231"/>
      <c r="E13" s="231"/>
      <c r="F13" s="231"/>
      <c r="G13" s="13">
        <v>6</v>
      </c>
      <c r="H13" s="29">
        <v>107231</v>
      </c>
      <c r="I13" s="29">
        <v>107231</v>
      </c>
      <c r="J13" s="29">
        <v>829390</v>
      </c>
      <c r="K13" s="29">
        <v>829390</v>
      </c>
    </row>
    <row r="14" spans="1:11" ht="22.2" customHeight="1" x14ac:dyDescent="0.25">
      <c r="A14" s="267" t="s">
        <v>402</v>
      </c>
      <c r="B14" s="268"/>
      <c r="C14" s="268"/>
      <c r="D14" s="268"/>
      <c r="E14" s="268"/>
      <c r="F14" s="268"/>
      <c r="G14" s="14">
        <v>7</v>
      </c>
      <c r="H14" s="109">
        <f>H15+H16+H20+H24+H25+H26+H29+H36</f>
        <v>3287463</v>
      </c>
      <c r="I14" s="109">
        <f>I15+I16+I20+I24+I25+I26+I29+I36</f>
        <v>3287463</v>
      </c>
      <c r="J14" s="109">
        <f>J15+J16+J20+J24+J25+J26+J29+J36</f>
        <v>46861408</v>
      </c>
      <c r="K14" s="109">
        <f>K15+K16+K20+K24+K25+K26+K29+K36</f>
        <v>46861408</v>
      </c>
    </row>
    <row r="15" spans="1:11" x14ac:dyDescent="0.25">
      <c r="A15" s="231" t="s">
        <v>176</v>
      </c>
      <c r="B15" s="231"/>
      <c r="C15" s="231"/>
      <c r="D15" s="231"/>
      <c r="E15" s="231"/>
      <c r="F15" s="231"/>
      <c r="G15" s="13">
        <v>8</v>
      </c>
      <c r="H15" s="29">
        <v>0</v>
      </c>
      <c r="I15" s="29">
        <v>0</v>
      </c>
      <c r="J15" s="29">
        <v>0</v>
      </c>
      <c r="K15" s="29">
        <v>0</v>
      </c>
    </row>
    <row r="16" spans="1:11" x14ac:dyDescent="0.25">
      <c r="A16" s="232" t="s">
        <v>403</v>
      </c>
      <c r="B16" s="232"/>
      <c r="C16" s="232"/>
      <c r="D16" s="232"/>
      <c r="E16" s="232"/>
      <c r="F16" s="232"/>
      <c r="G16" s="14">
        <v>9</v>
      </c>
      <c r="H16" s="109">
        <f>SUM(H17:H19)</f>
        <v>812756</v>
      </c>
      <c r="I16" s="109">
        <f>SUM(I17:I19)</f>
        <v>812756</v>
      </c>
      <c r="J16" s="109">
        <f>SUM(J17:J19)</f>
        <v>37979950</v>
      </c>
      <c r="K16" s="109">
        <f>SUM(K17:K19)</f>
        <v>37979950</v>
      </c>
    </row>
    <row r="17" spans="1:11" x14ac:dyDescent="0.25">
      <c r="A17" s="273" t="s">
        <v>177</v>
      </c>
      <c r="B17" s="273"/>
      <c r="C17" s="273"/>
      <c r="D17" s="273"/>
      <c r="E17" s="273"/>
      <c r="F17" s="273"/>
      <c r="G17" s="13">
        <v>10</v>
      </c>
      <c r="H17" s="29">
        <v>51350</v>
      </c>
      <c r="I17" s="29">
        <v>51350</v>
      </c>
      <c r="J17" s="29">
        <v>322484</v>
      </c>
      <c r="K17" s="29">
        <v>322484</v>
      </c>
    </row>
    <row r="18" spans="1:11" x14ac:dyDescent="0.25">
      <c r="A18" s="273" t="s">
        <v>178</v>
      </c>
      <c r="B18" s="273"/>
      <c r="C18" s="273"/>
      <c r="D18" s="273"/>
      <c r="E18" s="273"/>
      <c r="F18" s="273"/>
      <c r="G18" s="13">
        <v>11</v>
      </c>
      <c r="H18" s="29">
        <v>0</v>
      </c>
      <c r="I18" s="29">
        <v>0</v>
      </c>
      <c r="J18" s="29">
        <v>36911238</v>
      </c>
      <c r="K18" s="29">
        <v>36911238</v>
      </c>
    </row>
    <row r="19" spans="1:11" x14ac:dyDescent="0.25">
      <c r="A19" s="273" t="s">
        <v>179</v>
      </c>
      <c r="B19" s="273"/>
      <c r="C19" s="273"/>
      <c r="D19" s="273"/>
      <c r="E19" s="273"/>
      <c r="F19" s="273"/>
      <c r="G19" s="13">
        <v>12</v>
      </c>
      <c r="H19" s="29">
        <v>761406</v>
      </c>
      <c r="I19" s="29">
        <v>761406</v>
      </c>
      <c r="J19" s="29">
        <v>746228</v>
      </c>
      <c r="K19" s="29">
        <v>746228</v>
      </c>
    </row>
    <row r="20" spans="1:11" x14ac:dyDescent="0.25">
      <c r="A20" s="232" t="s">
        <v>404</v>
      </c>
      <c r="B20" s="232"/>
      <c r="C20" s="232"/>
      <c r="D20" s="232"/>
      <c r="E20" s="232"/>
      <c r="F20" s="232"/>
      <c r="G20" s="14">
        <v>13</v>
      </c>
      <c r="H20" s="109">
        <f>SUM(H21:H23)</f>
        <v>873872</v>
      </c>
      <c r="I20" s="109">
        <f>SUM(I21:I23)</f>
        <v>873872</v>
      </c>
      <c r="J20" s="109">
        <f>SUM(J21:J23)</f>
        <v>5366412</v>
      </c>
      <c r="K20" s="109">
        <f>SUM(K21:K23)</f>
        <v>5366412</v>
      </c>
    </row>
    <row r="21" spans="1:11" x14ac:dyDescent="0.25">
      <c r="A21" s="273" t="s">
        <v>180</v>
      </c>
      <c r="B21" s="273"/>
      <c r="C21" s="273"/>
      <c r="D21" s="273"/>
      <c r="E21" s="273"/>
      <c r="F21" s="273"/>
      <c r="G21" s="13">
        <v>14</v>
      </c>
      <c r="H21" s="29">
        <v>494818</v>
      </c>
      <c r="I21" s="29">
        <v>494818</v>
      </c>
      <c r="J21" s="29">
        <v>3162688</v>
      </c>
      <c r="K21" s="29">
        <v>3162688</v>
      </c>
    </row>
    <row r="22" spans="1:11" x14ac:dyDescent="0.25">
      <c r="A22" s="273" t="s">
        <v>181</v>
      </c>
      <c r="B22" s="273"/>
      <c r="C22" s="273"/>
      <c r="D22" s="273"/>
      <c r="E22" s="273"/>
      <c r="F22" s="273"/>
      <c r="G22" s="13">
        <v>15</v>
      </c>
      <c r="H22" s="29">
        <v>192118</v>
      </c>
      <c r="I22" s="29">
        <v>192118</v>
      </c>
      <c r="J22" s="29">
        <v>1480959</v>
      </c>
      <c r="K22" s="29">
        <v>1480959</v>
      </c>
    </row>
    <row r="23" spans="1:11" x14ac:dyDescent="0.25">
      <c r="A23" s="273" t="s">
        <v>182</v>
      </c>
      <c r="B23" s="273"/>
      <c r="C23" s="273"/>
      <c r="D23" s="273"/>
      <c r="E23" s="273"/>
      <c r="F23" s="273"/>
      <c r="G23" s="13">
        <v>16</v>
      </c>
      <c r="H23" s="29">
        <v>186936</v>
      </c>
      <c r="I23" s="29">
        <v>186936</v>
      </c>
      <c r="J23" s="29">
        <v>722765</v>
      </c>
      <c r="K23" s="29">
        <v>722765</v>
      </c>
    </row>
    <row r="24" spans="1:11" x14ac:dyDescent="0.25">
      <c r="A24" s="231" t="s">
        <v>183</v>
      </c>
      <c r="B24" s="231"/>
      <c r="C24" s="231"/>
      <c r="D24" s="231"/>
      <c r="E24" s="231"/>
      <c r="F24" s="231"/>
      <c r="G24" s="13">
        <v>17</v>
      </c>
      <c r="H24" s="29">
        <v>292734</v>
      </c>
      <c r="I24" s="29">
        <v>292734</v>
      </c>
      <c r="J24" s="29">
        <v>819739</v>
      </c>
      <c r="K24" s="29">
        <v>819739</v>
      </c>
    </row>
    <row r="25" spans="1:11" x14ac:dyDescent="0.25">
      <c r="A25" s="231" t="s">
        <v>184</v>
      </c>
      <c r="B25" s="231"/>
      <c r="C25" s="231"/>
      <c r="D25" s="231"/>
      <c r="E25" s="231"/>
      <c r="F25" s="231"/>
      <c r="G25" s="13">
        <v>18</v>
      </c>
      <c r="H25" s="29">
        <v>1254959</v>
      </c>
      <c r="I25" s="29">
        <v>1254959</v>
      </c>
      <c r="J25" s="29">
        <v>2686551</v>
      </c>
      <c r="K25" s="29">
        <v>2686551</v>
      </c>
    </row>
    <row r="26" spans="1:11" x14ac:dyDescent="0.25">
      <c r="A26" s="232" t="s">
        <v>405</v>
      </c>
      <c r="B26" s="232"/>
      <c r="C26" s="232"/>
      <c r="D26" s="232"/>
      <c r="E26" s="232"/>
      <c r="F26" s="232"/>
      <c r="G26" s="14">
        <v>19</v>
      </c>
      <c r="H26" s="109">
        <f>H27+H28</f>
        <v>0</v>
      </c>
      <c r="I26" s="109">
        <f>I27+I28</f>
        <v>0</v>
      </c>
      <c r="J26" s="109">
        <f>J27+J28</f>
        <v>0</v>
      </c>
      <c r="K26" s="109">
        <f>K27+K28</f>
        <v>0</v>
      </c>
    </row>
    <row r="27" spans="1:11" x14ac:dyDescent="0.25">
      <c r="A27" s="273" t="s">
        <v>185</v>
      </c>
      <c r="B27" s="273"/>
      <c r="C27" s="273"/>
      <c r="D27" s="273"/>
      <c r="E27" s="273"/>
      <c r="F27" s="273"/>
      <c r="G27" s="13">
        <v>20</v>
      </c>
      <c r="H27" s="29">
        <v>0</v>
      </c>
      <c r="I27" s="29">
        <v>0</v>
      </c>
      <c r="J27" s="29">
        <v>0</v>
      </c>
      <c r="K27" s="29">
        <v>0</v>
      </c>
    </row>
    <row r="28" spans="1:11" x14ac:dyDescent="0.25">
      <c r="A28" s="273" t="s">
        <v>186</v>
      </c>
      <c r="B28" s="273"/>
      <c r="C28" s="273"/>
      <c r="D28" s="273"/>
      <c r="E28" s="273"/>
      <c r="F28" s="273"/>
      <c r="G28" s="13">
        <v>21</v>
      </c>
      <c r="H28" s="29">
        <v>0</v>
      </c>
      <c r="I28" s="29">
        <v>0</v>
      </c>
      <c r="J28" s="29">
        <v>0</v>
      </c>
      <c r="K28" s="29">
        <v>0</v>
      </c>
    </row>
    <row r="29" spans="1:11" x14ac:dyDescent="0.25">
      <c r="A29" s="232" t="s">
        <v>406</v>
      </c>
      <c r="B29" s="232"/>
      <c r="C29" s="232"/>
      <c r="D29" s="232"/>
      <c r="E29" s="232"/>
      <c r="F29" s="232"/>
      <c r="G29" s="14">
        <v>22</v>
      </c>
      <c r="H29" s="109">
        <f>SUM(H30:H35)</f>
        <v>0</v>
      </c>
      <c r="I29" s="109">
        <f>SUM(I30:I35)</f>
        <v>0</v>
      </c>
      <c r="J29" s="109">
        <f>SUM(J30:J35)</f>
        <v>0</v>
      </c>
      <c r="K29" s="109">
        <f>SUM(K30:K35)</f>
        <v>0</v>
      </c>
    </row>
    <row r="30" spans="1:11" x14ac:dyDescent="0.25">
      <c r="A30" s="273" t="s">
        <v>187</v>
      </c>
      <c r="B30" s="273"/>
      <c r="C30" s="273"/>
      <c r="D30" s="273"/>
      <c r="E30" s="273"/>
      <c r="F30" s="273"/>
      <c r="G30" s="13">
        <v>23</v>
      </c>
      <c r="H30" s="29">
        <v>0</v>
      </c>
      <c r="I30" s="29">
        <v>0</v>
      </c>
      <c r="J30" s="29">
        <v>0</v>
      </c>
      <c r="K30" s="29">
        <v>0</v>
      </c>
    </row>
    <row r="31" spans="1:11" x14ac:dyDescent="0.25">
      <c r="A31" s="273" t="s">
        <v>188</v>
      </c>
      <c r="B31" s="273"/>
      <c r="C31" s="273"/>
      <c r="D31" s="273"/>
      <c r="E31" s="273"/>
      <c r="F31" s="273"/>
      <c r="G31" s="13">
        <v>24</v>
      </c>
      <c r="H31" s="29">
        <v>0</v>
      </c>
      <c r="I31" s="29">
        <v>0</v>
      </c>
      <c r="J31" s="29">
        <v>0</v>
      </c>
      <c r="K31" s="29">
        <v>0</v>
      </c>
    </row>
    <row r="32" spans="1:11" x14ac:dyDescent="0.25">
      <c r="A32" s="273" t="s">
        <v>189</v>
      </c>
      <c r="B32" s="273"/>
      <c r="C32" s="273"/>
      <c r="D32" s="273"/>
      <c r="E32" s="273"/>
      <c r="F32" s="273"/>
      <c r="G32" s="13">
        <v>25</v>
      </c>
      <c r="H32" s="29">
        <v>0</v>
      </c>
      <c r="I32" s="29">
        <v>0</v>
      </c>
      <c r="J32" s="29">
        <v>0</v>
      </c>
      <c r="K32" s="29">
        <v>0</v>
      </c>
    </row>
    <row r="33" spans="1:11" x14ac:dyDescent="0.25">
      <c r="A33" s="273" t="s">
        <v>190</v>
      </c>
      <c r="B33" s="273"/>
      <c r="C33" s="273"/>
      <c r="D33" s="273"/>
      <c r="E33" s="273"/>
      <c r="F33" s="273"/>
      <c r="G33" s="13">
        <v>26</v>
      </c>
      <c r="H33" s="29">
        <v>0</v>
      </c>
      <c r="I33" s="29">
        <v>0</v>
      </c>
      <c r="J33" s="29">
        <v>0</v>
      </c>
      <c r="K33" s="29">
        <v>0</v>
      </c>
    </row>
    <row r="34" spans="1:11" x14ac:dyDescent="0.25">
      <c r="A34" s="273" t="s">
        <v>191</v>
      </c>
      <c r="B34" s="273"/>
      <c r="C34" s="273"/>
      <c r="D34" s="273"/>
      <c r="E34" s="273"/>
      <c r="F34" s="273"/>
      <c r="G34" s="13">
        <v>27</v>
      </c>
      <c r="H34" s="29">
        <v>0</v>
      </c>
      <c r="I34" s="29">
        <v>0</v>
      </c>
      <c r="J34" s="29">
        <v>0</v>
      </c>
      <c r="K34" s="29">
        <v>0</v>
      </c>
    </row>
    <row r="35" spans="1:11" x14ac:dyDescent="0.25">
      <c r="A35" s="273" t="s">
        <v>192</v>
      </c>
      <c r="B35" s="273"/>
      <c r="C35" s="273"/>
      <c r="D35" s="273"/>
      <c r="E35" s="273"/>
      <c r="F35" s="273"/>
      <c r="G35" s="13">
        <v>28</v>
      </c>
      <c r="H35" s="29">
        <v>0</v>
      </c>
      <c r="I35" s="29">
        <v>0</v>
      </c>
      <c r="J35" s="29">
        <v>0</v>
      </c>
      <c r="K35" s="29">
        <v>0</v>
      </c>
    </row>
    <row r="36" spans="1:11" x14ac:dyDescent="0.25">
      <c r="A36" s="231" t="s">
        <v>193</v>
      </c>
      <c r="B36" s="231"/>
      <c r="C36" s="231"/>
      <c r="D36" s="231"/>
      <c r="E36" s="231"/>
      <c r="F36" s="231"/>
      <c r="G36" s="13">
        <v>29</v>
      </c>
      <c r="H36" s="29">
        <v>53142</v>
      </c>
      <c r="I36" s="29">
        <v>53142</v>
      </c>
      <c r="J36" s="29">
        <v>8756</v>
      </c>
      <c r="K36" s="29">
        <v>8756</v>
      </c>
    </row>
    <row r="37" spans="1:11" x14ac:dyDescent="0.25">
      <c r="A37" s="267" t="s">
        <v>407</v>
      </c>
      <c r="B37" s="268"/>
      <c r="C37" s="268"/>
      <c r="D37" s="268"/>
      <c r="E37" s="268"/>
      <c r="F37" s="268"/>
      <c r="G37" s="14">
        <v>30</v>
      </c>
      <c r="H37" s="109">
        <f>SUM(H38:H47)</f>
        <v>616945</v>
      </c>
      <c r="I37" s="109">
        <f>SUM(I38:I47)</f>
        <v>616945</v>
      </c>
      <c r="J37" s="109">
        <f>SUM(J38:J47)</f>
        <v>205708</v>
      </c>
      <c r="K37" s="109">
        <f>SUM(K38:K47)</f>
        <v>205708</v>
      </c>
    </row>
    <row r="38" spans="1:11" ht="23.4" customHeight="1" x14ac:dyDescent="0.25">
      <c r="A38" s="231" t="s">
        <v>194</v>
      </c>
      <c r="B38" s="231"/>
      <c r="C38" s="231"/>
      <c r="D38" s="231"/>
      <c r="E38" s="231"/>
      <c r="F38" s="231"/>
      <c r="G38" s="13">
        <v>31</v>
      </c>
      <c r="H38" s="29">
        <v>0</v>
      </c>
      <c r="I38" s="29">
        <v>0</v>
      </c>
      <c r="J38" s="29">
        <v>0</v>
      </c>
      <c r="K38" s="29">
        <v>0</v>
      </c>
    </row>
    <row r="39" spans="1:11" ht="25.2" customHeight="1" x14ac:dyDescent="0.25">
      <c r="A39" s="231" t="s">
        <v>195</v>
      </c>
      <c r="B39" s="231"/>
      <c r="C39" s="231"/>
      <c r="D39" s="231"/>
      <c r="E39" s="231"/>
      <c r="F39" s="231"/>
      <c r="G39" s="13">
        <v>32</v>
      </c>
      <c r="H39" s="29">
        <v>0</v>
      </c>
      <c r="I39" s="29">
        <v>0</v>
      </c>
      <c r="J39" s="29">
        <v>0</v>
      </c>
      <c r="K39" s="29">
        <v>0</v>
      </c>
    </row>
    <row r="40" spans="1:11" ht="25.2" customHeight="1" x14ac:dyDescent="0.25">
      <c r="A40" s="231" t="s">
        <v>196</v>
      </c>
      <c r="B40" s="231"/>
      <c r="C40" s="231"/>
      <c r="D40" s="231"/>
      <c r="E40" s="231"/>
      <c r="F40" s="231"/>
      <c r="G40" s="13">
        <v>33</v>
      </c>
      <c r="H40" s="29">
        <v>0</v>
      </c>
      <c r="I40" s="29">
        <v>0</v>
      </c>
      <c r="J40" s="29">
        <v>0</v>
      </c>
      <c r="K40" s="29">
        <v>0</v>
      </c>
    </row>
    <row r="41" spans="1:11" ht="25.2" customHeight="1" x14ac:dyDescent="0.25">
      <c r="A41" s="231" t="s">
        <v>197</v>
      </c>
      <c r="B41" s="231"/>
      <c r="C41" s="231"/>
      <c r="D41" s="231"/>
      <c r="E41" s="231"/>
      <c r="F41" s="231"/>
      <c r="G41" s="13">
        <v>34</v>
      </c>
      <c r="H41" s="29">
        <v>179455</v>
      </c>
      <c r="I41" s="29">
        <v>179455</v>
      </c>
      <c r="J41" s="29">
        <v>87267</v>
      </c>
      <c r="K41" s="29">
        <v>87267</v>
      </c>
    </row>
    <row r="42" spans="1:11" ht="25.2" customHeight="1" x14ac:dyDescent="0.25">
      <c r="A42" s="231" t="s">
        <v>198</v>
      </c>
      <c r="B42" s="231"/>
      <c r="C42" s="231"/>
      <c r="D42" s="231"/>
      <c r="E42" s="231"/>
      <c r="F42" s="231"/>
      <c r="G42" s="13">
        <v>35</v>
      </c>
      <c r="H42" s="29">
        <v>0</v>
      </c>
      <c r="I42" s="29">
        <v>0</v>
      </c>
      <c r="J42" s="29">
        <v>21997</v>
      </c>
      <c r="K42" s="29">
        <v>21997</v>
      </c>
    </row>
    <row r="43" spans="1:11" x14ac:dyDescent="0.25">
      <c r="A43" s="231" t="s">
        <v>199</v>
      </c>
      <c r="B43" s="231"/>
      <c r="C43" s="231"/>
      <c r="D43" s="231"/>
      <c r="E43" s="231"/>
      <c r="F43" s="231"/>
      <c r="G43" s="13">
        <v>36</v>
      </c>
      <c r="H43" s="29">
        <v>0</v>
      </c>
      <c r="I43" s="29">
        <v>0</v>
      </c>
      <c r="J43" s="29">
        <v>16099</v>
      </c>
      <c r="K43" s="29">
        <v>16099</v>
      </c>
    </row>
    <row r="44" spans="1:11" x14ac:dyDescent="0.25">
      <c r="A44" s="231" t="s">
        <v>200</v>
      </c>
      <c r="B44" s="231"/>
      <c r="C44" s="231"/>
      <c r="D44" s="231"/>
      <c r="E44" s="231"/>
      <c r="F44" s="231"/>
      <c r="G44" s="13">
        <v>37</v>
      </c>
      <c r="H44" s="29">
        <v>334848</v>
      </c>
      <c r="I44" s="29">
        <v>334848</v>
      </c>
      <c r="J44" s="29">
        <v>49264</v>
      </c>
      <c r="K44" s="29">
        <v>49264</v>
      </c>
    </row>
    <row r="45" spans="1:11" x14ac:dyDescent="0.25">
      <c r="A45" s="231" t="s">
        <v>201</v>
      </c>
      <c r="B45" s="231"/>
      <c r="C45" s="231"/>
      <c r="D45" s="231"/>
      <c r="E45" s="231"/>
      <c r="F45" s="231"/>
      <c r="G45" s="13">
        <v>38</v>
      </c>
      <c r="H45" s="29">
        <v>0</v>
      </c>
      <c r="I45" s="29">
        <v>0</v>
      </c>
      <c r="J45" s="29">
        <v>4258</v>
      </c>
      <c r="K45" s="29">
        <v>4258</v>
      </c>
    </row>
    <row r="46" spans="1:11" x14ac:dyDescent="0.25">
      <c r="A46" s="231" t="s">
        <v>202</v>
      </c>
      <c r="B46" s="231"/>
      <c r="C46" s="231"/>
      <c r="D46" s="231"/>
      <c r="E46" s="231"/>
      <c r="F46" s="231"/>
      <c r="G46" s="13">
        <v>39</v>
      </c>
      <c r="H46" s="29">
        <v>102642</v>
      </c>
      <c r="I46" s="29">
        <v>102642</v>
      </c>
      <c r="J46" s="29">
        <v>26823</v>
      </c>
      <c r="K46" s="29">
        <v>26823</v>
      </c>
    </row>
    <row r="47" spans="1:11" x14ac:dyDescent="0.25">
      <c r="A47" s="231" t="s">
        <v>203</v>
      </c>
      <c r="B47" s="231"/>
      <c r="C47" s="231"/>
      <c r="D47" s="231"/>
      <c r="E47" s="231"/>
      <c r="F47" s="231"/>
      <c r="G47" s="13">
        <v>40</v>
      </c>
      <c r="H47" s="29">
        <v>0</v>
      </c>
      <c r="I47" s="29">
        <v>0</v>
      </c>
      <c r="J47" s="29">
        <v>0</v>
      </c>
      <c r="K47" s="29">
        <v>0</v>
      </c>
    </row>
    <row r="48" spans="1:11" x14ac:dyDescent="0.25">
      <c r="A48" s="267" t="s">
        <v>408</v>
      </c>
      <c r="B48" s="268"/>
      <c r="C48" s="268"/>
      <c r="D48" s="268"/>
      <c r="E48" s="268"/>
      <c r="F48" s="268"/>
      <c r="G48" s="14">
        <v>41</v>
      </c>
      <c r="H48" s="109">
        <f>SUM(H49:H55)</f>
        <v>1803</v>
      </c>
      <c r="I48" s="109">
        <f>SUM(I49:I55)</f>
        <v>1803</v>
      </c>
      <c r="J48" s="109">
        <f>SUM(J49:J55)</f>
        <v>147372</v>
      </c>
      <c r="K48" s="109">
        <f>SUM(K49:K55)</f>
        <v>147372</v>
      </c>
    </row>
    <row r="49" spans="1:11" ht="25.2" customHeight="1" x14ac:dyDescent="0.25">
      <c r="A49" s="231" t="s">
        <v>204</v>
      </c>
      <c r="B49" s="231"/>
      <c r="C49" s="231"/>
      <c r="D49" s="231"/>
      <c r="E49" s="231"/>
      <c r="F49" s="231"/>
      <c r="G49" s="13">
        <v>42</v>
      </c>
      <c r="H49" s="29">
        <v>0</v>
      </c>
      <c r="I49" s="29">
        <v>0</v>
      </c>
      <c r="J49" s="29">
        <v>15616</v>
      </c>
      <c r="K49" s="29">
        <v>15616</v>
      </c>
    </row>
    <row r="50" spans="1:11" ht="24" customHeight="1" x14ac:dyDescent="0.25">
      <c r="A50" s="269" t="s">
        <v>205</v>
      </c>
      <c r="B50" s="269"/>
      <c r="C50" s="269"/>
      <c r="D50" s="269"/>
      <c r="E50" s="269"/>
      <c r="F50" s="269"/>
      <c r="G50" s="13">
        <v>43</v>
      </c>
      <c r="H50" s="29">
        <v>1802</v>
      </c>
      <c r="I50" s="29">
        <v>1802</v>
      </c>
      <c r="J50" s="29">
        <v>0</v>
      </c>
      <c r="K50" s="29">
        <v>0</v>
      </c>
    </row>
    <row r="51" spans="1:11" x14ac:dyDescent="0.25">
      <c r="A51" s="269" t="s">
        <v>206</v>
      </c>
      <c r="B51" s="269"/>
      <c r="C51" s="269"/>
      <c r="D51" s="269"/>
      <c r="E51" s="269"/>
      <c r="F51" s="269"/>
      <c r="G51" s="13">
        <v>44</v>
      </c>
      <c r="H51" s="29">
        <v>0</v>
      </c>
      <c r="I51" s="29">
        <v>0</v>
      </c>
      <c r="J51" s="29">
        <v>71923</v>
      </c>
      <c r="K51" s="29">
        <v>71923</v>
      </c>
    </row>
    <row r="52" spans="1:11" x14ac:dyDescent="0.25">
      <c r="A52" s="269" t="s">
        <v>207</v>
      </c>
      <c r="B52" s="269"/>
      <c r="C52" s="269"/>
      <c r="D52" s="269"/>
      <c r="E52" s="269"/>
      <c r="F52" s="269"/>
      <c r="G52" s="13">
        <v>45</v>
      </c>
      <c r="H52" s="29">
        <v>0</v>
      </c>
      <c r="I52" s="29">
        <v>0</v>
      </c>
      <c r="J52" s="29">
        <v>59833</v>
      </c>
      <c r="K52" s="29">
        <v>59833</v>
      </c>
    </row>
    <row r="53" spans="1:11" x14ac:dyDescent="0.25">
      <c r="A53" s="269" t="s">
        <v>208</v>
      </c>
      <c r="B53" s="269"/>
      <c r="C53" s="269"/>
      <c r="D53" s="269"/>
      <c r="E53" s="269"/>
      <c r="F53" s="269"/>
      <c r="G53" s="13">
        <v>46</v>
      </c>
      <c r="H53" s="29">
        <v>0</v>
      </c>
      <c r="I53" s="29">
        <v>0</v>
      </c>
      <c r="J53" s="29">
        <v>0</v>
      </c>
      <c r="K53" s="29">
        <v>0</v>
      </c>
    </row>
    <row r="54" spans="1:11" x14ac:dyDescent="0.25">
      <c r="A54" s="269" t="s">
        <v>209</v>
      </c>
      <c r="B54" s="269"/>
      <c r="C54" s="269"/>
      <c r="D54" s="269"/>
      <c r="E54" s="269"/>
      <c r="F54" s="269"/>
      <c r="G54" s="13">
        <v>47</v>
      </c>
      <c r="H54" s="29">
        <v>0</v>
      </c>
      <c r="I54" s="29">
        <v>0</v>
      </c>
      <c r="J54" s="29">
        <v>0</v>
      </c>
      <c r="K54" s="29">
        <v>0</v>
      </c>
    </row>
    <row r="55" spans="1:11" x14ac:dyDescent="0.25">
      <c r="A55" s="269" t="s">
        <v>210</v>
      </c>
      <c r="B55" s="269"/>
      <c r="C55" s="269"/>
      <c r="D55" s="269"/>
      <c r="E55" s="269"/>
      <c r="F55" s="269"/>
      <c r="G55" s="13">
        <v>48</v>
      </c>
      <c r="H55" s="29">
        <v>1</v>
      </c>
      <c r="I55" s="29">
        <v>1</v>
      </c>
      <c r="J55" s="29">
        <v>0</v>
      </c>
      <c r="K55" s="29">
        <v>0</v>
      </c>
    </row>
    <row r="56" spans="1:11" ht="22.2" customHeight="1" x14ac:dyDescent="0.25">
      <c r="A56" s="270" t="s">
        <v>211</v>
      </c>
      <c r="B56" s="270"/>
      <c r="C56" s="270"/>
      <c r="D56" s="270"/>
      <c r="E56" s="270"/>
      <c r="F56" s="270"/>
      <c r="G56" s="13">
        <v>49</v>
      </c>
      <c r="H56" s="29">
        <v>0</v>
      </c>
      <c r="I56" s="29">
        <v>0</v>
      </c>
      <c r="J56" s="29">
        <v>0</v>
      </c>
      <c r="K56" s="29">
        <v>0</v>
      </c>
    </row>
    <row r="57" spans="1:11" x14ac:dyDescent="0.25">
      <c r="A57" s="270" t="s">
        <v>212</v>
      </c>
      <c r="B57" s="270"/>
      <c r="C57" s="270"/>
      <c r="D57" s="270"/>
      <c r="E57" s="270"/>
      <c r="F57" s="270"/>
      <c r="G57" s="13">
        <v>50</v>
      </c>
      <c r="H57" s="29">
        <v>0</v>
      </c>
      <c r="I57" s="29">
        <v>0</v>
      </c>
      <c r="J57" s="29">
        <v>0</v>
      </c>
      <c r="K57" s="29">
        <v>0</v>
      </c>
    </row>
    <row r="58" spans="1:11" ht="24.6" customHeight="1" x14ac:dyDescent="0.25">
      <c r="A58" s="270" t="s">
        <v>213</v>
      </c>
      <c r="B58" s="270"/>
      <c r="C58" s="270"/>
      <c r="D58" s="270"/>
      <c r="E58" s="270"/>
      <c r="F58" s="270"/>
      <c r="G58" s="13">
        <v>51</v>
      </c>
      <c r="H58" s="29">
        <v>0</v>
      </c>
      <c r="I58" s="29">
        <v>0</v>
      </c>
      <c r="J58" s="29">
        <v>0</v>
      </c>
      <c r="K58" s="29">
        <v>0</v>
      </c>
    </row>
    <row r="59" spans="1:11" x14ac:dyDescent="0.25">
      <c r="A59" s="270" t="s">
        <v>214</v>
      </c>
      <c r="B59" s="270"/>
      <c r="C59" s="270"/>
      <c r="D59" s="270"/>
      <c r="E59" s="270"/>
      <c r="F59" s="270"/>
      <c r="G59" s="13">
        <v>52</v>
      </c>
      <c r="H59" s="29">
        <v>0</v>
      </c>
      <c r="I59" s="29">
        <v>0</v>
      </c>
      <c r="J59" s="29">
        <v>0</v>
      </c>
      <c r="K59" s="29">
        <v>0</v>
      </c>
    </row>
    <row r="60" spans="1:11" x14ac:dyDescent="0.25">
      <c r="A60" s="267" t="s">
        <v>409</v>
      </c>
      <c r="B60" s="268"/>
      <c r="C60" s="268"/>
      <c r="D60" s="268"/>
      <c r="E60" s="268"/>
      <c r="F60" s="268"/>
      <c r="G60" s="14">
        <v>53</v>
      </c>
      <c r="H60" s="109">
        <f>H8+H37+H56+H57</f>
        <v>17351960</v>
      </c>
      <c r="I60" s="109">
        <f t="shared" ref="I60:K60" si="0">I8+I37+I56+I57</f>
        <v>17351960</v>
      </c>
      <c r="J60" s="109">
        <f t="shared" si="0"/>
        <v>80446066</v>
      </c>
      <c r="K60" s="109">
        <f t="shared" si="0"/>
        <v>80446066</v>
      </c>
    </row>
    <row r="61" spans="1:11" x14ac:dyDescent="0.25">
      <c r="A61" s="267" t="s">
        <v>410</v>
      </c>
      <c r="B61" s="268"/>
      <c r="C61" s="268"/>
      <c r="D61" s="268"/>
      <c r="E61" s="268"/>
      <c r="F61" s="268"/>
      <c r="G61" s="14">
        <v>54</v>
      </c>
      <c r="H61" s="109">
        <f>H14+H48+H58+H59</f>
        <v>3289266</v>
      </c>
      <c r="I61" s="109">
        <f t="shared" ref="I61:K61" si="1">I14+I48+I58+I59</f>
        <v>3289266</v>
      </c>
      <c r="J61" s="109">
        <f t="shared" si="1"/>
        <v>47008780</v>
      </c>
      <c r="K61" s="109">
        <f t="shared" si="1"/>
        <v>47008780</v>
      </c>
    </row>
    <row r="62" spans="1:11" x14ac:dyDescent="0.25">
      <c r="A62" s="267" t="s">
        <v>411</v>
      </c>
      <c r="B62" s="268"/>
      <c r="C62" s="268"/>
      <c r="D62" s="268"/>
      <c r="E62" s="268"/>
      <c r="F62" s="268"/>
      <c r="G62" s="14">
        <v>55</v>
      </c>
      <c r="H62" s="109">
        <f>H60-H61</f>
        <v>14062694</v>
      </c>
      <c r="I62" s="109">
        <f t="shared" ref="I62:K62" si="2">I60-I61</f>
        <v>14062694</v>
      </c>
      <c r="J62" s="109">
        <f t="shared" si="2"/>
        <v>33437286</v>
      </c>
      <c r="K62" s="109">
        <f t="shared" si="2"/>
        <v>33437286</v>
      </c>
    </row>
    <row r="63" spans="1:11" x14ac:dyDescent="0.25">
      <c r="A63" s="254" t="s">
        <v>413</v>
      </c>
      <c r="B63" s="254"/>
      <c r="C63" s="254"/>
      <c r="D63" s="254"/>
      <c r="E63" s="254"/>
      <c r="F63" s="254"/>
      <c r="G63" s="14">
        <v>56</v>
      </c>
      <c r="H63" s="109">
        <f>+IF((H60-H61)&gt;0,(H60-H61),0)</f>
        <v>14062694</v>
      </c>
      <c r="I63" s="109">
        <f t="shared" ref="I63:K63" si="3">+IF((I60-I61)&gt;0,(I60-I61),0)</f>
        <v>14062694</v>
      </c>
      <c r="J63" s="109">
        <f t="shared" si="3"/>
        <v>33437286</v>
      </c>
      <c r="K63" s="109">
        <f t="shared" si="3"/>
        <v>33437286</v>
      </c>
    </row>
    <row r="64" spans="1:11" x14ac:dyDescent="0.25">
      <c r="A64" s="254" t="s">
        <v>412</v>
      </c>
      <c r="B64" s="254"/>
      <c r="C64" s="254"/>
      <c r="D64" s="254"/>
      <c r="E64" s="254"/>
      <c r="F64" s="254"/>
      <c r="G64" s="14">
        <v>57</v>
      </c>
      <c r="H64" s="109">
        <f>+IF((H60-H61)&lt;0,(H60-H61),0)</f>
        <v>0</v>
      </c>
      <c r="I64" s="109">
        <f t="shared" ref="I64:K64" si="4">+IF((I60-I61)&lt;0,(I60-I61),0)</f>
        <v>0</v>
      </c>
      <c r="J64" s="109">
        <f t="shared" si="4"/>
        <v>0</v>
      </c>
      <c r="K64" s="109">
        <f t="shared" si="4"/>
        <v>0</v>
      </c>
    </row>
    <row r="65" spans="1:11" x14ac:dyDescent="0.25">
      <c r="A65" s="270" t="s">
        <v>215</v>
      </c>
      <c r="B65" s="270"/>
      <c r="C65" s="270"/>
      <c r="D65" s="270"/>
      <c r="E65" s="270"/>
      <c r="F65" s="270"/>
      <c r="G65" s="13">
        <v>58</v>
      </c>
      <c r="H65" s="29">
        <v>0</v>
      </c>
      <c r="I65" s="29">
        <v>0</v>
      </c>
      <c r="J65" s="29">
        <v>0</v>
      </c>
      <c r="K65" s="29">
        <v>0</v>
      </c>
    </row>
    <row r="66" spans="1:11" x14ac:dyDescent="0.25">
      <c r="A66" s="267" t="s">
        <v>414</v>
      </c>
      <c r="B66" s="268"/>
      <c r="C66" s="268"/>
      <c r="D66" s="268"/>
      <c r="E66" s="268"/>
      <c r="F66" s="268"/>
      <c r="G66" s="14">
        <v>59</v>
      </c>
      <c r="H66" s="109">
        <f>H62-H65</f>
        <v>14062694</v>
      </c>
      <c r="I66" s="109">
        <f t="shared" ref="I66:K66" si="5">I62-I65</f>
        <v>14062694</v>
      </c>
      <c r="J66" s="109">
        <f t="shared" si="5"/>
        <v>33437286</v>
      </c>
      <c r="K66" s="109">
        <f t="shared" si="5"/>
        <v>33437286</v>
      </c>
    </row>
    <row r="67" spans="1:11" x14ac:dyDescent="0.25">
      <c r="A67" s="254" t="s">
        <v>415</v>
      </c>
      <c r="B67" s="254"/>
      <c r="C67" s="254"/>
      <c r="D67" s="254"/>
      <c r="E67" s="254"/>
      <c r="F67" s="254"/>
      <c r="G67" s="14">
        <v>60</v>
      </c>
      <c r="H67" s="109">
        <f>+IF((H62-H65)&gt;0,(H62-H65),0)</f>
        <v>14062694</v>
      </c>
      <c r="I67" s="109">
        <f t="shared" ref="I67:K67" si="6">+IF((I62-I65)&gt;0,(I62-I65),0)</f>
        <v>14062694</v>
      </c>
      <c r="J67" s="109">
        <f t="shared" si="6"/>
        <v>33437286</v>
      </c>
      <c r="K67" s="109">
        <f t="shared" si="6"/>
        <v>33437286</v>
      </c>
    </row>
    <row r="68" spans="1:11" x14ac:dyDescent="0.25">
      <c r="A68" s="254" t="s">
        <v>416</v>
      </c>
      <c r="B68" s="254"/>
      <c r="C68" s="254"/>
      <c r="D68" s="254"/>
      <c r="E68" s="254"/>
      <c r="F68" s="254"/>
      <c r="G68" s="14">
        <v>61</v>
      </c>
      <c r="H68" s="109">
        <f>+IF((H62-H65)&lt;0,(H62-H65),0)</f>
        <v>0</v>
      </c>
      <c r="I68" s="109">
        <f t="shared" ref="I68:K68" si="7">+IF((I62-I65)&lt;0,(I62-I65),0)</f>
        <v>0</v>
      </c>
      <c r="J68" s="109">
        <f t="shared" si="7"/>
        <v>0</v>
      </c>
      <c r="K68" s="109">
        <f t="shared" si="7"/>
        <v>0</v>
      </c>
    </row>
    <row r="69" spans="1:11" x14ac:dyDescent="0.25">
      <c r="A69" s="249" t="s">
        <v>216</v>
      </c>
      <c r="B69" s="249"/>
      <c r="C69" s="249"/>
      <c r="D69" s="249"/>
      <c r="E69" s="249"/>
      <c r="F69" s="249"/>
      <c r="G69" s="264"/>
      <c r="H69" s="264"/>
      <c r="I69" s="264"/>
      <c r="J69" s="265"/>
      <c r="K69" s="265"/>
    </row>
    <row r="70" spans="1:11" ht="22.2" customHeight="1" x14ac:dyDescent="0.25">
      <c r="A70" s="267" t="s">
        <v>417</v>
      </c>
      <c r="B70" s="268"/>
      <c r="C70" s="268"/>
      <c r="D70" s="268"/>
      <c r="E70" s="268"/>
      <c r="F70" s="268"/>
      <c r="G70" s="14">
        <v>62</v>
      </c>
      <c r="H70" s="109">
        <f>H71-H72</f>
        <v>0</v>
      </c>
      <c r="I70" s="109">
        <f>I71-I72</f>
        <v>0</v>
      </c>
      <c r="J70" s="109">
        <f>J71-J72</f>
        <v>0</v>
      </c>
      <c r="K70" s="109">
        <f>K71-K72</f>
        <v>0</v>
      </c>
    </row>
    <row r="71" spans="1:11" x14ac:dyDescent="0.25">
      <c r="A71" s="269" t="s">
        <v>217</v>
      </c>
      <c r="B71" s="269"/>
      <c r="C71" s="269"/>
      <c r="D71" s="269"/>
      <c r="E71" s="269"/>
      <c r="F71" s="269"/>
      <c r="G71" s="13">
        <v>63</v>
      </c>
      <c r="H71" s="29">
        <v>0</v>
      </c>
      <c r="I71" s="29">
        <v>0</v>
      </c>
      <c r="J71" s="29">
        <v>0</v>
      </c>
      <c r="K71" s="29">
        <v>0</v>
      </c>
    </row>
    <row r="72" spans="1:11" x14ac:dyDescent="0.25">
      <c r="A72" s="269" t="s">
        <v>218</v>
      </c>
      <c r="B72" s="269"/>
      <c r="C72" s="269"/>
      <c r="D72" s="269"/>
      <c r="E72" s="269"/>
      <c r="F72" s="269"/>
      <c r="G72" s="13">
        <v>64</v>
      </c>
      <c r="H72" s="29">
        <v>0</v>
      </c>
      <c r="I72" s="29">
        <v>0</v>
      </c>
      <c r="J72" s="29">
        <v>0</v>
      </c>
      <c r="K72" s="29">
        <v>0</v>
      </c>
    </row>
    <row r="73" spans="1:11" x14ac:dyDescent="0.25">
      <c r="A73" s="270" t="s">
        <v>219</v>
      </c>
      <c r="B73" s="270"/>
      <c r="C73" s="270"/>
      <c r="D73" s="270"/>
      <c r="E73" s="270"/>
      <c r="F73" s="270"/>
      <c r="G73" s="13">
        <v>65</v>
      </c>
      <c r="H73" s="29">
        <v>0</v>
      </c>
      <c r="I73" s="29">
        <v>0</v>
      </c>
      <c r="J73" s="29">
        <v>0</v>
      </c>
      <c r="K73" s="29">
        <v>0</v>
      </c>
    </row>
    <row r="74" spans="1:11" x14ac:dyDescent="0.25">
      <c r="A74" s="254" t="s">
        <v>418</v>
      </c>
      <c r="B74" s="254"/>
      <c r="C74" s="254"/>
      <c r="D74" s="254"/>
      <c r="E74" s="254"/>
      <c r="F74" s="254"/>
      <c r="G74" s="14">
        <v>66</v>
      </c>
      <c r="H74" s="110">
        <v>0</v>
      </c>
      <c r="I74" s="110">
        <v>0</v>
      </c>
      <c r="J74" s="110">
        <v>0</v>
      </c>
      <c r="K74" s="110">
        <v>0</v>
      </c>
    </row>
    <row r="75" spans="1:11" x14ac:dyDescent="0.25">
      <c r="A75" s="254" t="s">
        <v>419</v>
      </c>
      <c r="B75" s="254"/>
      <c r="C75" s="254"/>
      <c r="D75" s="254"/>
      <c r="E75" s="254"/>
      <c r="F75" s="254"/>
      <c r="G75" s="14">
        <v>67</v>
      </c>
      <c r="H75" s="110">
        <v>0</v>
      </c>
      <c r="I75" s="110">
        <v>0</v>
      </c>
      <c r="J75" s="110">
        <v>0</v>
      </c>
      <c r="K75" s="110">
        <v>0</v>
      </c>
    </row>
    <row r="76" spans="1:11" x14ac:dyDescent="0.25">
      <c r="A76" s="249" t="s">
        <v>220</v>
      </c>
      <c r="B76" s="249"/>
      <c r="C76" s="249"/>
      <c r="D76" s="249"/>
      <c r="E76" s="249"/>
      <c r="F76" s="249"/>
      <c r="G76" s="264"/>
      <c r="H76" s="264"/>
      <c r="I76" s="264"/>
      <c r="J76" s="265"/>
      <c r="K76" s="265"/>
    </row>
    <row r="77" spans="1:11" x14ac:dyDescent="0.25">
      <c r="A77" s="267" t="s">
        <v>420</v>
      </c>
      <c r="B77" s="268"/>
      <c r="C77" s="268"/>
      <c r="D77" s="268"/>
      <c r="E77" s="268"/>
      <c r="F77" s="268"/>
      <c r="G77" s="14">
        <v>68</v>
      </c>
      <c r="H77" s="110">
        <v>0</v>
      </c>
      <c r="I77" s="110">
        <v>0</v>
      </c>
      <c r="J77" s="110">
        <v>0</v>
      </c>
      <c r="K77" s="110">
        <v>0</v>
      </c>
    </row>
    <row r="78" spans="1:11" x14ac:dyDescent="0.25">
      <c r="A78" s="269" t="s">
        <v>421</v>
      </c>
      <c r="B78" s="269"/>
      <c r="C78" s="269"/>
      <c r="D78" s="269"/>
      <c r="E78" s="269"/>
      <c r="F78" s="269"/>
      <c r="G78" s="105">
        <v>69</v>
      </c>
      <c r="H78" s="33">
        <v>0</v>
      </c>
      <c r="I78" s="33">
        <v>0</v>
      </c>
      <c r="J78" s="33">
        <v>0</v>
      </c>
      <c r="K78" s="33">
        <v>0</v>
      </c>
    </row>
    <row r="79" spans="1:11" x14ac:dyDescent="0.25">
      <c r="A79" s="269" t="s">
        <v>422</v>
      </c>
      <c r="B79" s="269"/>
      <c r="C79" s="269"/>
      <c r="D79" s="269"/>
      <c r="E79" s="269"/>
      <c r="F79" s="269"/>
      <c r="G79" s="105">
        <v>70</v>
      </c>
      <c r="H79" s="33">
        <v>0</v>
      </c>
      <c r="I79" s="33">
        <v>0</v>
      </c>
      <c r="J79" s="33">
        <v>0</v>
      </c>
      <c r="K79" s="33">
        <v>0</v>
      </c>
    </row>
    <row r="80" spans="1:11" x14ac:dyDescent="0.25">
      <c r="A80" s="267" t="s">
        <v>423</v>
      </c>
      <c r="B80" s="268"/>
      <c r="C80" s="268"/>
      <c r="D80" s="268"/>
      <c r="E80" s="268"/>
      <c r="F80" s="268"/>
      <c r="G80" s="14">
        <v>71</v>
      </c>
      <c r="H80" s="110">
        <v>0</v>
      </c>
      <c r="I80" s="110">
        <v>0</v>
      </c>
      <c r="J80" s="110">
        <v>0</v>
      </c>
      <c r="K80" s="110">
        <v>0</v>
      </c>
    </row>
    <row r="81" spans="1:11" x14ac:dyDescent="0.25">
      <c r="A81" s="267" t="s">
        <v>424</v>
      </c>
      <c r="B81" s="268"/>
      <c r="C81" s="268"/>
      <c r="D81" s="268"/>
      <c r="E81" s="268"/>
      <c r="F81" s="268"/>
      <c r="G81" s="14">
        <v>72</v>
      </c>
      <c r="H81" s="110">
        <v>0</v>
      </c>
      <c r="I81" s="110">
        <v>0</v>
      </c>
      <c r="J81" s="110">
        <v>0</v>
      </c>
      <c r="K81" s="110">
        <v>0</v>
      </c>
    </row>
    <row r="82" spans="1:11" x14ac:dyDescent="0.25">
      <c r="A82" s="254" t="s">
        <v>425</v>
      </c>
      <c r="B82" s="254"/>
      <c r="C82" s="254"/>
      <c r="D82" s="254"/>
      <c r="E82" s="254"/>
      <c r="F82" s="254"/>
      <c r="G82" s="14">
        <v>73</v>
      </c>
      <c r="H82" s="110">
        <v>0</v>
      </c>
      <c r="I82" s="110">
        <v>0</v>
      </c>
      <c r="J82" s="110">
        <v>0</v>
      </c>
      <c r="K82" s="110">
        <v>0</v>
      </c>
    </row>
    <row r="83" spans="1:11" x14ac:dyDescent="0.25">
      <c r="A83" s="254" t="s">
        <v>426</v>
      </c>
      <c r="B83" s="254"/>
      <c r="C83" s="254"/>
      <c r="D83" s="254"/>
      <c r="E83" s="254"/>
      <c r="F83" s="254"/>
      <c r="G83" s="14">
        <v>74</v>
      </c>
      <c r="H83" s="110">
        <v>0</v>
      </c>
      <c r="I83" s="110">
        <v>0</v>
      </c>
      <c r="J83" s="110">
        <v>0</v>
      </c>
      <c r="K83" s="110">
        <v>0</v>
      </c>
    </row>
    <row r="84" spans="1:11" x14ac:dyDescent="0.25">
      <c r="A84" s="249" t="s">
        <v>221</v>
      </c>
      <c r="B84" s="249"/>
      <c r="C84" s="249"/>
      <c r="D84" s="249"/>
      <c r="E84" s="249"/>
      <c r="F84" s="249"/>
      <c r="G84" s="264"/>
      <c r="H84" s="264"/>
      <c r="I84" s="264"/>
      <c r="J84" s="265"/>
      <c r="K84" s="265"/>
    </row>
    <row r="85" spans="1:11" x14ac:dyDescent="0.25">
      <c r="A85" s="251" t="s">
        <v>427</v>
      </c>
      <c r="B85" s="252"/>
      <c r="C85" s="252"/>
      <c r="D85" s="252"/>
      <c r="E85" s="252"/>
      <c r="F85" s="252"/>
      <c r="G85" s="14">
        <v>75</v>
      </c>
      <c r="H85" s="111">
        <f>H86+H87</f>
        <v>0</v>
      </c>
      <c r="I85" s="111">
        <f>I86+I87</f>
        <v>0</v>
      </c>
      <c r="J85" s="111">
        <f>J86+J87</f>
        <v>0</v>
      </c>
      <c r="K85" s="111">
        <f>K86+K87</f>
        <v>0</v>
      </c>
    </row>
    <row r="86" spans="1:11" x14ac:dyDescent="0.25">
      <c r="A86" s="253" t="s">
        <v>222</v>
      </c>
      <c r="B86" s="253"/>
      <c r="C86" s="253"/>
      <c r="D86" s="253"/>
      <c r="E86" s="253"/>
      <c r="F86" s="253"/>
      <c r="G86" s="13">
        <v>76</v>
      </c>
      <c r="H86" s="34">
        <v>0</v>
      </c>
      <c r="I86" s="34">
        <v>0</v>
      </c>
      <c r="J86" s="34">
        <v>0</v>
      </c>
      <c r="K86" s="34">
        <v>0</v>
      </c>
    </row>
    <row r="87" spans="1:11" x14ac:dyDescent="0.25">
      <c r="A87" s="253" t="s">
        <v>223</v>
      </c>
      <c r="B87" s="253"/>
      <c r="C87" s="253"/>
      <c r="D87" s="253"/>
      <c r="E87" s="253"/>
      <c r="F87" s="253"/>
      <c r="G87" s="13">
        <v>77</v>
      </c>
      <c r="H87" s="34">
        <v>0</v>
      </c>
      <c r="I87" s="34">
        <v>0</v>
      </c>
      <c r="J87" s="34">
        <v>0</v>
      </c>
      <c r="K87" s="34">
        <v>0</v>
      </c>
    </row>
    <row r="88" spans="1:11" x14ac:dyDescent="0.25">
      <c r="A88" s="274" t="s">
        <v>224</v>
      </c>
      <c r="B88" s="274"/>
      <c r="C88" s="274"/>
      <c r="D88" s="274"/>
      <c r="E88" s="274"/>
      <c r="F88" s="274"/>
      <c r="G88" s="275"/>
      <c r="H88" s="275"/>
      <c r="I88" s="275"/>
      <c r="J88" s="265"/>
      <c r="K88" s="265"/>
    </row>
    <row r="89" spans="1:11" x14ac:dyDescent="0.25">
      <c r="A89" s="247" t="s">
        <v>225</v>
      </c>
      <c r="B89" s="247"/>
      <c r="C89" s="247"/>
      <c r="D89" s="247"/>
      <c r="E89" s="247"/>
      <c r="F89" s="247"/>
      <c r="G89" s="13">
        <v>78</v>
      </c>
      <c r="H89" s="34">
        <f t="shared" ref="H89:I89" si="8">+H66</f>
        <v>14062694</v>
      </c>
      <c r="I89" s="34">
        <f t="shared" si="8"/>
        <v>14062694</v>
      </c>
      <c r="J89" s="34">
        <v>33437286</v>
      </c>
      <c r="K89" s="34">
        <v>33437286</v>
      </c>
    </row>
    <row r="90" spans="1:11" ht="24" customHeight="1" x14ac:dyDescent="0.25">
      <c r="A90" s="233" t="s">
        <v>428</v>
      </c>
      <c r="B90" s="233"/>
      <c r="C90" s="233"/>
      <c r="D90" s="233"/>
      <c r="E90" s="233"/>
      <c r="F90" s="233"/>
      <c r="G90" s="14">
        <v>79</v>
      </c>
      <c r="H90" s="111">
        <f>H91+H98</f>
        <v>0</v>
      </c>
      <c r="I90" s="111">
        <f t="shared" ref="I90:K90" si="9">I91+I98</f>
        <v>0</v>
      </c>
      <c r="J90" s="111">
        <f t="shared" si="9"/>
        <v>0</v>
      </c>
      <c r="K90" s="111">
        <f t="shared" si="9"/>
        <v>0</v>
      </c>
    </row>
    <row r="91" spans="1:11" ht="24" customHeight="1" x14ac:dyDescent="0.25">
      <c r="A91" s="233" t="s">
        <v>429</v>
      </c>
      <c r="B91" s="233"/>
      <c r="C91" s="233"/>
      <c r="D91" s="233"/>
      <c r="E91" s="233"/>
      <c r="F91" s="233"/>
      <c r="G91" s="14">
        <v>80</v>
      </c>
      <c r="H91" s="111">
        <f>SUM(H92:H96)</f>
        <v>0</v>
      </c>
      <c r="I91" s="111">
        <f>SUM(I92:I96)</f>
        <v>0</v>
      </c>
      <c r="J91" s="111">
        <f>SUM(J92:J96)</f>
        <v>0</v>
      </c>
      <c r="K91" s="111">
        <f>SUM(K92:K96)</f>
        <v>0</v>
      </c>
    </row>
    <row r="92" spans="1:11" ht="24.75" customHeight="1" x14ac:dyDescent="0.25">
      <c r="A92" s="276" t="s">
        <v>430</v>
      </c>
      <c r="B92" s="277"/>
      <c r="C92" s="277"/>
      <c r="D92" s="277"/>
      <c r="E92" s="277"/>
      <c r="F92" s="278"/>
      <c r="G92" s="13">
        <v>81</v>
      </c>
      <c r="H92" s="34">
        <v>0</v>
      </c>
      <c r="I92" s="34">
        <v>0</v>
      </c>
      <c r="J92" s="34">
        <v>0</v>
      </c>
      <c r="K92" s="34">
        <v>0</v>
      </c>
    </row>
    <row r="93" spans="1:11" ht="22.2" customHeight="1" x14ac:dyDescent="0.25">
      <c r="A93" s="269" t="s">
        <v>431</v>
      </c>
      <c r="B93" s="269"/>
      <c r="C93" s="269"/>
      <c r="D93" s="269"/>
      <c r="E93" s="269"/>
      <c r="F93" s="269"/>
      <c r="G93" s="13">
        <v>82</v>
      </c>
      <c r="H93" s="34">
        <v>0</v>
      </c>
      <c r="I93" s="34">
        <v>0</v>
      </c>
      <c r="J93" s="34"/>
      <c r="K93" s="34"/>
    </row>
    <row r="94" spans="1:11" ht="22.2" customHeight="1" x14ac:dyDescent="0.25">
      <c r="A94" s="269" t="s">
        <v>432</v>
      </c>
      <c r="B94" s="269"/>
      <c r="C94" s="269"/>
      <c r="D94" s="269"/>
      <c r="E94" s="269"/>
      <c r="F94" s="269"/>
      <c r="G94" s="13">
        <v>83</v>
      </c>
      <c r="H94" s="34">
        <v>0</v>
      </c>
      <c r="I94" s="34">
        <v>0</v>
      </c>
      <c r="J94" s="34">
        <v>0</v>
      </c>
      <c r="K94" s="34">
        <v>0</v>
      </c>
    </row>
    <row r="95" spans="1:11" ht="22.2" customHeight="1" x14ac:dyDescent="0.25">
      <c r="A95" s="269" t="s">
        <v>433</v>
      </c>
      <c r="B95" s="269"/>
      <c r="C95" s="269"/>
      <c r="D95" s="269"/>
      <c r="E95" s="269"/>
      <c r="F95" s="269"/>
      <c r="G95" s="13">
        <v>84</v>
      </c>
      <c r="H95" s="34">
        <v>0</v>
      </c>
      <c r="I95" s="34">
        <v>0</v>
      </c>
      <c r="J95" s="34">
        <v>0</v>
      </c>
      <c r="K95" s="34">
        <v>0</v>
      </c>
    </row>
    <row r="96" spans="1:11" ht="22.2" customHeight="1" x14ac:dyDescent="0.25">
      <c r="A96" s="269" t="s">
        <v>434</v>
      </c>
      <c r="B96" s="269"/>
      <c r="C96" s="269"/>
      <c r="D96" s="269"/>
      <c r="E96" s="269"/>
      <c r="F96" s="269"/>
      <c r="G96" s="13">
        <v>85</v>
      </c>
      <c r="H96" s="34">
        <v>0</v>
      </c>
      <c r="I96" s="34">
        <v>0</v>
      </c>
      <c r="J96" s="34">
        <v>0</v>
      </c>
      <c r="K96" s="34">
        <v>0</v>
      </c>
    </row>
    <row r="97" spans="1:11" ht="22.2" customHeight="1" x14ac:dyDescent="0.25">
      <c r="A97" s="269" t="s">
        <v>435</v>
      </c>
      <c r="B97" s="269"/>
      <c r="C97" s="269"/>
      <c r="D97" s="269"/>
      <c r="E97" s="269"/>
      <c r="F97" s="269"/>
      <c r="G97" s="13">
        <v>86</v>
      </c>
      <c r="H97" s="34">
        <v>0</v>
      </c>
      <c r="I97" s="34">
        <v>0</v>
      </c>
      <c r="J97" s="34">
        <v>0</v>
      </c>
      <c r="K97" s="34">
        <v>0</v>
      </c>
    </row>
    <row r="98" spans="1:11" ht="22.2" customHeight="1" x14ac:dyDescent="0.25">
      <c r="A98" s="254" t="s">
        <v>436</v>
      </c>
      <c r="B98" s="254"/>
      <c r="C98" s="254"/>
      <c r="D98" s="254"/>
      <c r="E98" s="254"/>
      <c r="F98" s="254"/>
      <c r="G98" s="14">
        <v>87</v>
      </c>
      <c r="H98" s="112">
        <f>SUM(H99:H106)</f>
        <v>0</v>
      </c>
      <c r="I98" s="112">
        <f>SUM(I99:I106)</f>
        <v>0</v>
      </c>
      <c r="J98" s="112">
        <f t="shared" ref="J98:K98" si="10">SUM(J99:J106)</f>
        <v>0</v>
      </c>
      <c r="K98" s="112">
        <f t="shared" si="10"/>
        <v>0</v>
      </c>
    </row>
    <row r="99" spans="1:11" ht="14.25" customHeight="1" x14ac:dyDescent="0.25">
      <c r="A99" s="269" t="s">
        <v>437</v>
      </c>
      <c r="B99" s="269"/>
      <c r="C99" s="269"/>
      <c r="D99" s="269"/>
      <c r="E99" s="269"/>
      <c r="F99" s="269"/>
      <c r="G99" s="13">
        <v>88</v>
      </c>
      <c r="H99" s="34">
        <v>0</v>
      </c>
      <c r="I99" s="34">
        <v>0</v>
      </c>
      <c r="J99" s="34">
        <v>0</v>
      </c>
      <c r="K99" s="34">
        <v>0</v>
      </c>
    </row>
    <row r="100" spans="1:11" ht="24" customHeight="1" x14ac:dyDescent="0.25">
      <c r="A100" s="269" t="s">
        <v>438</v>
      </c>
      <c r="B100" s="269"/>
      <c r="C100" s="269"/>
      <c r="D100" s="269"/>
      <c r="E100" s="269"/>
      <c r="F100" s="269"/>
      <c r="G100" s="13">
        <v>89</v>
      </c>
      <c r="H100" s="34">
        <v>0</v>
      </c>
      <c r="I100" s="34">
        <v>0</v>
      </c>
      <c r="J100" s="34">
        <v>0</v>
      </c>
      <c r="K100" s="34">
        <v>0</v>
      </c>
    </row>
    <row r="101" spans="1:11" x14ac:dyDescent="0.25">
      <c r="A101" s="269" t="s">
        <v>439</v>
      </c>
      <c r="B101" s="269"/>
      <c r="C101" s="269"/>
      <c r="D101" s="269"/>
      <c r="E101" s="269"/>
      <c r="F101" s="269"/>
      <c r="G101" s="13">
        <v>90</v>
      </c>
      <c r="H101" s="34">
        <v>0</v>
      </c>
      <c r="I101" s="34">
        <v>0</v>
      </c>
      <c r="J101" s="34">
        <v>0</v>
      </c>
      <c r="K101" s="34">
        <v>0</v>
      </c>
    </row>
    <row r="102" spans="1:11" ht="27.75" customHeight="1" x14ac:dyDescent="0.25">
      <c r="A102" s="231" t="s">
        <v>440</v>
      </c>
      <c r="B102" s="231"/>
      <c r="C102" s="231"/>
      <c r="D102" s="231"/>
      <c r="E102" s="231"/>
      <c r="F102" s="231"/>
      <c r="G102" s="13">
        <v>91</v>
      </c>
      <c r="H102" s="34">
        <v>0</v>
      </c>
      <c r="I102" s="34">
        <v>0</v>
      </c>
      <c r="J102" s="34">
        <v>0</v>
      </c>
      <c r="K102" s="34">
        <v>0</v>
      </c>
    </row>
    <row r="103" spans="1:11" ht="27.75" customHeight="1" x14ac:dyDescent="0.25">
      <c r="A103" s="231" t="s">
        <v>441</v>
      </c>
      <c r="B103" s="231"/>
      <c r="C103" s="231"/>
      <c r="D103" s="231"/>
      <c r="E103" s="231"/>
      <c r="F103" s="231"/>
      <c r="G103" s="13">
        <v>92</v>
      </c>
      <c r="H103" s="34">
        <v>0</v>
      </c>
      <c r="I103" s="34">
        <v>0</v>
      </c>
      <c r="J103" s="34">
        <v>0</v>
      </c>
      <c r="K103" s="34">
        <v>0</v>
      </c>
    </row>
    <row r="104" spans="1:11" ht="14.25" customHeight="1" x14ac:dyDescent="0.25">
      <c r="A104" s="231" t="s">
        <v>442</v>
      </c>
      <c r="B104" s="231"/>
      <c r="C104" s="231"/>
      <c r="D104" s="231"/>
      <c r="E104" s="231"/>
      <c r="F104" s="231"/>
      <c r="G104" s="13">
        <v>93</v>
      </c>
      <c r="H104" s="34">
        <v>0</v>
      </c>
      <c r="I104" s="34">
        <v>0</v>
      </c>
      <c r="J104" s="34">
        <v>0</v>
      </c>
      <c r="K104" s="34">
        <v>0</v>
      </c>
    </row>
    <row r="105" spans="1:11" ht="15.75" customHeight="1" x14ac:dyDescent="0.25">
      <c r="A105" s="231" t="s">
        <v>443</v>
      </c>
      <c r="B105" s="231"/>
      <c r="C105" s="231"/>
      <c r="D105" s="231"/>
      <c r="E105" s="231"/>
      <c r="F105" s="231"/>
      <c r="G105" s="13">
        <v>94</v>
      </c>
      <c r="H105" s="34">
        <v>0</v>
      </c>
      <c r="I105" s="34">
        <v>0</v>
      </c>
      <c r="J105" s="34">
        <v>0</v>
      </c>
      <c r="K105" s="34">
        <v>0</v>
      </c>
    </row>
    <row r="106" spans="1:11" ht="17.25" customHeight="1" x14ac:dyDescent="0.25">
      <c r="A106" s="231" t="s">
        <v>444</v>
      </c>
      <c r="B106" s="231"/>
      <c r="C106" s="231"/>
      <c r="D106" s="231"/>
      <c r="E106" s="231"/>
      <c r="F106" s="231"/>
      <c r="G106" s="13">
        <v>95</v>
      </c>
      <c r="H106" s="34">
        <v>0</v>
      </c>
      <c r="I106" s="34">
        <v>0</v>
      </c>
      <c r="J106" s="34">
        <v>0</v>
      </c>
      <c r="K106" s="34">
        <v>0</v>
      </c>
    </row>
    <row r="107" spans="1:11" ht="27.75" customHeight="1" x14ac:dyDescent="0.25">
      <c r="A107" s="231" t="s">
        <v>445</v>
      </c>
      <c r="B107" s="231"/>
      <c r="C107" s="231"/>
      <c r="D107" s="231"/>
      <c r="E107" s="231"/>
      <c r="F107" s="231"/>
      <c r="G107" s="13">
        <v>96</v>
      </c>
      <c r="H107" s="34">
        <v>0</v>
      </c>
      <c r="I107" s="34">
        <v>0</v>
      </c>
      <c r="J107" s="34">
        <v>0</v>
      </c>
      <c r="K107" s="34">
        <v>0</v>
      </c>
    </row>
    <row r="108" spans="1:11" ht="22.95" customHeight="1" x14ac:dyDescent="0.25">
      <c r="A108" s="233" t="s">
        <v>446</v>
      </c>
      <c r="B108" s="233"/>
      <c r="C108" s="233"/>
      <c r="D108" s="233"/>
      <c r="E108" s="233"/>
      <c r="F108" s="233"/>
      <c r="G108" s="14">
        <v>97</v>
      </c>
      <c r="H108" s="111">
        <f>H91+H98-H107-H97</f>
        <v>0</v>
      </c>
      <c r="I108" s="111">
        <f>I91+I98-I107-I97</f>
        <v>0</v>
      </c>
      <c r="J108" s="111">
        <f t="shared" ref="J108:K108" si="11">J91+J98-J107-J97</f>
        <v>0</v>
      </c>
      <c r="K108" s="111">
        <f t="shared" si="11"/>
        <v>0</v>
      </c>
    </row>
    <row r="109" spans="1:11" ht="22.95" customHeight="1" x14ac:dyDescent="0.25">
      <c r="A109" s="233" t="s">
        <v>447</v>
      </c>
      <c r="B109" s="233"/>
      <c r="C109" s="233"/>
      <c r="D109" s="233"/>
      <c r="E109" s="233"/>
      <c r="F109" s="233"/>
      <c r="G109" s="14">
        <v>98</v>
      </c>
      <c r="H109" s="111">
        <f>H89+H108</f>
        <v>14062694</v>
      </c>
      <c r="I109" s="111">
        <f>I89+I108</f>
        <v>14062694</v>
      </c>
      <c r="J109" s="111">
        <f t="shared" ref="J109:K109" si="12">J89+J108</f>
        <v>33437286</v>
      </c>
      <c r="K109" s="111">
        <f t="shared" si="12"/>
        <v>33437286</v>
      </c>
    </row>
    <row r="110" spans="1:11" x14ac:dyDescent="0.25">
      <c r="A110" s="249" t="s">
        <v>226</v>
      </c>
      <c r="B110" s="249"/>
      <c r="C110" s="249"/>
      <c r="D110" s="249"/>
      <c r="E110" s="249"/>
      <c r="F110" s="249"/>
      <c r="G110" s="264"/>
      <c r="H110" s="264"/>
      <c r="I110" s="264"/>
      <c r="J110" s="265"/>
      <c r="K110" s="265"/>
    </row>
    <row r="111" spans="1:11" ht="27" customHeight="1" x14ac:dyDescent="0.25">
      <c r="A111" s="251" t="s">
        <v>448</v>
      </c>
      <c r="B111" s="252"/>
      <c r="C111" s="252"/>
      <c r="D111" s="252"/>
      <c r="E111" s="252"/>
      <c r="F111" s="252"/>
      <c r="G111" s="14">
        <v>99</v>
      </c>
      <c r="H111" s="111">
        <f>H112+H113</f>
        <v>0</v>
      </c>
      <c r="I111" s="111">
        <f>I112+I113</f>
        <v>0</v>
      </c>
      <c r="J111" s="111">
        <f>J112+J113</f>
        <v>0</v>
      </c>
      <c r="K111" s="111">
        <f>K112+K113</f>
        <v>0</v>
      </c>
    </row>
    <row r="112" spans="1:11" x14ac:dyDescent="0.25">
      <c r="A112" s="253" t="s">
        <v>227</v>
      </c>
      <c r="B112" s="253"/>
      <c r="C112" s="253"/>
      <c r="D112" s="253"/>
      <c r="E112" s="253"/>
      <c r="F112" s="253"/>
      <c r="G112" s="13">
        <v>100</v>
      </c>
      <c r="H112" s="34">
        <v>0</v>
      </c>
      <c r="I112" s="34">
        <v>0</v>
      </c>
      <c r="J112" s="34">
        <v>0</v>
      </c>
      <c r="K112" s="34">
        <v>0</v>
      </c>
    </row>
    <row r="113" spans="1:11" x14ac:dyDescent="0.25">
      <c r="A113" s="253" t="s">
        <v>228</v>
      </c>
      <c r="B113" s="253"/>
      <c r="C113" s="253"/>
      <c r="D113" s="253"/>
      <c r="E113" s="253"/>
      <c r="F113" s="253"/>
      <c r="G113" s="13">
        <v>101</v>
      </c>
      <c r="H113" s="34">
        <v>0</v>
      </c>
      <c r="I113" s="34">
        <v>0</v>
      </c>
      <c r="J113" s="34">
        <v>0</v>
      </c>
      <c r="K113" s="34">
        <v>0</v>
      </c>
    </row>
  </sheetData>
  <sheetProtection algorithmName="SHA-512" hashValue="k30uCiWCDngLmV4RyGkYeKXa/el2Gx5lcgDT9uV92hpa4CCIdtFyeC1W4CScr4aQ/ab+hxOmq5oQBFN74Rrg6w==" saltValue="LxlNj6ZoksIIyWebhFbZ+w==" spinCount="100000" sheet="1" objects="1" scenarios="1"/>
  <mergeCells count="115">
    <mergeCell ref="A108:F108"/>
    <mergeCell ref="A109:F109"/>
    <mergeCell ref="A111:F111"/>
    <mergeCell ref="A112:F112"/>
    <mergeCell ref="A113:F113"/>
    <mergeCell ref="A89:F89"/>
    <mergeCell ref="A90:F90"/>
    <mergeCell ref="A92:F92"/>
    <mergeCell ref="A93:F93"/>
    <mergeCell ref="A94:F94"/>
    <mergeCell ref="A102:F102"/>
    <mergeCell ref="A100:F100"/>
    <mergeCell ref="A110:K110"/>
    <mergeCell ref="A101:F101"/>
    <mergeCell ref="A95:F95"/>
    <mergeCell ref="A96:F96"/>
    <mergeCell ref="A91:F91"/>
    <mergeCell ref="A98:F98"/>
    <mergeCell ref="A99:F99"/>
    <mergeCell ref="A103:F103"/>
    <mergeCell ref="A104:F104"/>
    <mergeCell ref="A105:F105"/>
    <mergeCell ref="A106:F106"/>
    <mergeCell ref="A107:F107"/>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88:K88"/>
    <mergeCell ref="A8:F8"/>
    <mergeCell ref="A9:F9"/>
    <mergeCell ref="A10:F10"/>
    <mergeCell ref="A11:F11"/>
    <mergeCell ref="A12:F12"/>
    <mergeCell ref="A13:F13"/>
    <mergeCell ref="A97:F97"/>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s>
  <dataValidations count="5">
    <dataValidation type="whole" operator="greaterThanOrEqual" allowBlank="1" showInputMessage="1" showErrorMessage="1" errorTitle="Incorrect entry" error="You can enter only positive whole numbers."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0000000}">
      <formula1>0</formula1>
    </dataValidation>
    <dataValidation type="whole" operator="notEqual" allowBlank="1" showInputMessage="1" showErrorMessage="1" errorTitle="Incorrect entry" error="You can enter only positive or negative whole numbers."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1000000}">
      <formula1>999999999999</formula1>
    </dataValidation>
    <dataValidation type="whole" operator="notEqual" allowBlank="1" showInputMessage="1" showErrorMessage="1" errorTitle="Incorrect entry" error="You can enter only whole numbers."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Incorrect entry" error="You can enter only whole numbers" sqref="H15:K15 H26:K35 H54:K54 H111:K113 H62:K62 H70:K70 H73:K73 H77:K77 H80:K81 H85:K87 H65:K66 H89:K109" xr:uid="{00000000-0002-0000-0200-000003000000}">
      <formula1>999999999999</formula1>
    </dataValidation>
    <dataValidation type="whole" operator="greaterThanOrEqual" allowBlank="1" showInputMessage="1" showErrorMessage="1" errorTitle="Incorrect entry" error="You can enter only positive whole numbers" sqref="H71:K72 H78:K79 H16:K25 H82:K83 H74:K75 H55:K61 H8:K14 H36:K53 H63:K64 H67:K68" xr:uid="{00000000-0002-0000-0200-000004000000}">
      <formula1>0</formula1>
    </dataValidation>
  </dataValidations>
  <pageMargins left="0.75" right="0.17" top="1" bottom="1" header="0.5" footer="0.5"/>
  <pageSetup paperSize="9" scale="77"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I59"/>
  <sheetViews>
    <sheetView view="pageBreakPreview" zoomScale="110" zoomScaleNormal="100" workbookViewId="0">
      <selection activeCell="G11" sqref="G11"/>
    </sheetView>
  </sheetViews>
  <sheetFormatPr defaultColWidth="9.109375" defaultRowHeight="13.2" x14ac:dyDescent="0.25"/>
  <cols>
    <col min="1" max="7" width="9.109375" style="17"/>
    <col min="8" max="9" width="15.109375" style="45" customWidth="1"/>
    <col min="10" max="16384" width="9.109375" style="17"/>
  </cols>
  <sheetData>
    <row r="1" spans="1:9" x14ac:dyDescent="0.25">
      <c r="A1" s="272" t="s">
        <v>229</v>
      </c>
      <c r="B1" s="279"/>
      <c r="C1" s="279"/>
      <c r="D1" s="279"/>
      <c r="E1" s="279"/>
      <c r="F1" s="279"/>
      <c r="G1" s="279"/>
      <c r="H1" s="279"/>
      <c r="I1" s="279"/>
    </row>
    <row r="2" spans="1:9" x14ac:dyDescent="0.25">
      <c r="A2" s="271" t="s">
        <v>521</v>
      </c>
      <c r="B2" s="237"/>
      <c r="C2" s="237"/>
      <c r="D2" s="237"/>
      <c r="E2" s="237"/>
      <c r="F2" s="237"/>
      <c r="G2" s="237"/>
      <c r="H2" s="237"/>
      <c r="I2" s="237"/>
    </row>
    <row r="3" spans="1:9" x14ac:dyDescent="0.25">
      <c r="A3" s="287" t="s">
        <v>499</v>
      </c>
      <c r="B3" s="288"/>
      <c r="C3" s="288"/>
      <c r="D3" s="288"/>
      <c r="E3" s="288"/>
      <c r="F3" s="288"/>
      <c r="G3" s="288"/>
      <c r="H3" s="288"/>
      <c r="I3" s="288"/>
    </row>
    <row r="4" spans="1:9" x14ac:dyDescent="0.25">
      <c r="A4" s="283" t="s">
        <v>520</v>
      </c>
      <c r="B4" s="240"/>
      <c r="C4" s="240"/>
      <c r="D4" s="240"/>
      <c r="E4" s="240"/>
      <c r="F4" s="240"/>
      <c r="G4" s="240"/>
      <c r="H4" s="240"/>
      <c r="I4" s="241"/>
    </row>
    <row r="5" spans="1:9" ht="22.8" thickBot="1" x14ac:dyDescent="0.3">
      <c r="A5" s="295" t="s">
        <v>230</v>
      </c>
      <c r="B5" s="296"/>
      <c r="C5" s="296"/>
      <c r="D5" s="296"/>
      <c r="E5" s="296"/>
      <c r="F5" s="297"/>
      <c r="G5" s="18" t="s">
        <v>231</v>
      </c>
      <c r="H5" s="35" t="s">
        <v>232</v>
      </c>
      <c r="I5" s="35" t="s">
        <v>233</v>
      </c>
    </row>
    <row r="6" spans="1:9" x14ac:dyDescent="0.25">
      <c r="A6" s="298">
        <v>1</v>
      </c>
      <c r="B6" s="299"/>
      <c r="C6" s="299"/>
      <c r="D6" s="299"/>
      <c r="E6" s="299"/>
      <c r="F6" s="300"/>
      <c r="G6" s="19">
        <v>2</v>
      </c>
      <c r="H6" s="36" t="s">
        <v>234</v>
      </c>
      <c r="I6" s="36" t="s">
        <v>235</v>
      </c>
    </row>
    <row r="7" spans="1:9" x14ac:dyDescent="0.25">
      <c r="A7" s="301" t="s">
        <v>236</v>
      </c>
      <c r="B7" s="302"/>
      <c r="C7" s="302"/>
      <c r="D7" s="302"/>
      <c r="E7" s="302"/>
      <c r="F7" s="302"/>
      <c r="G7" s="302"/>
      <c r="H7" s="302"/>
      <c r="I7" s="303"/>
    </row>
    <row r="8" spans="1:9" ht="12.75" customHeight="1" x14ac:dyDescent="0.25">
      <c r="A8" s="304" t="s">
        <v>237</v>
      </c>
      <c r="B8" s="305"/>
      <c r="C8" s="305"/>
      <c r="D8" s="305"/>
      <c r="E8" s="305"/>
      <c r="F8" s="306"/>
      <c r="G8" s="20">
        <v>1</v>
      </c>
      <c r="H8" s="37">
        <v>0</v>
      </c>
      <c r="I8" s="37">
        <v>0</v>
      </c>
    </row>
    <row r="9" spans="1:9" ht="12.75" customHeight="1" x14ac:dyDescent="0.25">
      <c r="A9" s="292" t="s">
        <v>238</v>
      </c>
      <c r="B9" s="293"/>
      <c r="C9" s="293"/>
      <c r="D9" s="293"/>
      <c r="E9" s="293"/>
      <c r="F9" s="294"/>
      <c r="G9" s="21">
        <v>2</v>
      </c>
      <c r="H9" s="38">
        <f>H10+H11+H12+H13+H14+H15+H16+H17</f>
        <v>0</v>
      </c>
      <c r="I9" s="38">
        <f>I10+I11+I12+I13+I14+I15+I16+I17</f>
        <v>0</v>
      </c>
    </row>
    <row r="10" spans="1:9" ht="12.75" customHeight="1" x14ac:dyDescent="0.25">
      <c r="A10" s="284" t="s">
        <v>239</v>
      </c>
      <c r="B10" s="285"/>
      <c r="C10" s="285"/>
      <c r="D10" s="285"/>
      <c r="E10" s="285"/>
      <c r="F10" s="286"/>
      <c r="G10" s="22">
        <v>3</v>
      </c>
      <c r="H10" s="39">
        <v>0</v>
      </c>
      <c r="I10" s="39">
        <v>0</v>
      </c>
    </row>
    <row r="11" spans="1:9" ht="22.2" customHeight="1" x14ac:dyDescent="0.25">
      <c r="A11" s="284" t="s">
        <v>240</v>
      </c>
      <c r="B11" s="285"/>
      <c r="C11" s="285"/>
      <c r="D11" s="285"/>
      <c r="E11" s="285"/>
      <c r="F11" s="286"/>
      <c r="G11" s="22">
        <v>4</v>
      </c>
      <c r="H11" s="39">
        <v>0</v>
      </c>
      <c r="I11" s="39">
        <v>0</v>
      </c>
    </row>
    <row r="12" spans="1:9" ht="23.4" customHeight="1" x14ac:dyDescent="0.25">
      <c r="A12" s="284" t="s">
        <v>241</v>
      </c>
      <c r="B12" s="285"/>
      <c r="C12" s="285"/>
      <c r="D12" s="285"/>
      <c r="E12" s="285"/>
      <c r="F12" s="286"/>
      <c r="G12" s="22">
        <v>5</v>
      </c>
      <c r="H12" s="39">
        <v>0</v>
      </c>
      <c r="I12" s="39">
        <v>0</v>
      </c>
    </row>
    <row r="13" spans="1:9" ht="12.75" customHeight="1" x14ac:dyDescent="0.25">
      <c r="A13" s="284" t="s">
        <v>242</v>
      </c>
      <c r="B13" s="285"/>
      <c r="C13" s="285"/>
      <c r="D13" s="285"/>
      <c r="E13" s="285"/>
      <c r="F13" s="286"/>
      <c r="G13" s="22">
        <v>6</v>
      </c>
      <c r="H13" s="39">
        <v>0</v>
      </c>
      <c r="I13" s="39">
        <v>0</v>
      </c>
    </row>
    <row r="14" spans="1:9" ht="12.75" customHeight="1" x14ac:dyDescent="0.25">
      <c r="A14" s="284" t="s">
        <v>243</v>
      </c>
      <c r="B14" s="285"/>
      <c r="C14" s="285"/>
      <c r="D14" s="285"/>
      <c r="E14" s="285"/>
      <c r="F14" s="286"/>
      <c r="G14" s="22">
        <v>7</v>
      </c>
      <c r="H14" s="39">
        <v>0</v>
      </c>
      <c r="I14" s="39">
        <v>0</v>
      </c>
    </row>
    <row r="15" spans="1:9" ht="12.75" customHeight="1" x14ac:dyDescent="0.25">
      <c r="A15" s="284" t="s">
        <v>244</v>
      </c>
      <c r="B15" s="285"/>
      <c r="C15" s="285"/>
      <c r="D15" s="285"/>
      <c r="E15" s="285"/>
      <c r="F15" s="286"/>
      <c r="G15" s="22">
        <v>8</v>
      </c>
      <c r="H15" s="39">
        <v>0</v>
      </c>
      <c r="I15" s="39">
        <v>0</v>
      </c>
    </row>
    <row r="16" spans="1:9" ht="12.75" customHeight="1" x14ac:dyDescent="0.25">
      <c r="A16" s="284" t="s">
        <v>245</v>
      </c>
      <c r="B16" s="285"/>
      <c r="C16" s="285"/>
      <c r="D16" s="285"/>
      <c r="E16" s="285"/>
      <c r="F16" s="286"/>
      <c r="G16" s="22">
        <v>9</v>
      </c>
      <c r="H16" s="39">
        <v>0</v>
      </c>
      <c r="I16" s="39">
        <v>0</v>
      </c>
    </row>
    <row r="17" spans="1:9" ht="25.2" customHeight="1" x14ac:dyDescent="0.25">
      <c r="A17" s="284" t="s">
        <v>246</v>
      </c>
      <c r="B17" s="285"/>
      <c r="C17" s="285"/>
      <c r="D17" s="285"/>
      <c r="E17" s="285"/>
      <c r="F17" s="286"/>
      <c r="G17" s="22">
        <v>10</v>
      </c>
      <c r="H17" s="39">
        <v>0</v>
      </c>
      <c r="I17" s="39">
        <v>0</v>
      </c>
    </row>
    <row r="18" spans="1:9" ht="28.2" customHeight="1" x14ac:dyDescent="0.25">
      <c r="A18" s="289" t="s">
        <v>247</v>
      </c>
      <c r="B18" s="290"/>
      <c r="C18" s="290"/>
      <c r="D18" s="290"/>
      <c r="E18" s="290"/>
      <c r="F18" s="291"/>
      <c r="G18" s="21">
        <v>11</v>
      </c>
      <c r="H18" s="38">
        <f>H8+H9</f>
        <v>0</v>
      </c>
      <c r="I18" s="38">
        <f>I8+I9</f>
        <v>0</v>
      </c>
    </row>
    <row r="19" spans="1:9" ht="12.75" customHeight="1" x14ac:dyDescent="0.25">
      <c r="A19" s="292" t="s">
        <v>248</v>
      </c>
      <c r="B19" s="293"/>
      <c r="C19" s="293"/>
      <c r="D19" s="293"/>
      <c r="E19" s="293"/>
      <c r="F19" s="294"/>
      <c r="G19" s="21">
        <v>12</v>
      </c>
      <c r="H19" s="38">
        <f>H20+H21+H22+H23</f>
        <v>0</v>
      </c>
      <c r="I19" s="38">
        <f>I20+I21+I22+I23</f>
        <v>0</v>
      </c>
    </row>
    <row r="20" spans="1:9" ht="12.75" customHeight="1" x14ac:dyDescent="0.25">
      <c r="A20" s="284" t="s">
        <v>249</v>
      </c>
      <c r="B20" s="285"/>
      <c r="C20" s="285"/>
      <c r="D20" s="285"/>
      <c r="E20" s="285"/>
      <c r="F20" s="286"/>
      <c r="G20" s="22">
        <v>13</v>
      </c>
      <c r="H20" s="39">
        <v>0</v>
      </c>
      <c r="I20" s="39">
        <v>0</v>
      </c>
    </row>
    <row r="21" spans="1:9" ht="12.75" customHeight="1" x14ac:dyDescent="0.25">
      <c r="A21" s="284" t="s">
        <v>250</v>
      </c>
      <c r="B21" s="285"/>
      <c r="C21" s="285"/>
      <c r="D21" s="285"/>
      <c r="E21" s="285"/>
      <c r="F21" s="286"/>
      <c r="G21" s="22">
        <v>14</v>
      </c>
      <c r="H21" s="39">
        <v>0</v>
      </c>
      <c r="I21" s="39">
        <v>0</v>
      </c>
    </row>
    <row r="22" spans="1:9" ht="12.75" customHeight="1" x14ac:dyDescent="0.25">
      <c r="A22" s="284" t="s">
        <v>251</v>
      </c>
      <c r="B22" s="285"/>
      <c r="C22" s="285"/>
      <c r="D22" s="285"/>
      <c r="E22" s="285"/>
      <c r="F22" s="286"/>
      <c r="G22" s="22">
        <v>15</v>
      </c>
      <c r="H22" s="39">
        <v>0</v>
      </c>
      <c r="I22" s="39">
        <v>0</v>
      </c>
    </row>
    <row r="23" spans="1:9" ht="12.75" customHeight="1" x14ac:dyDescent="0.25">
      <c r="A23" s="284" t="s">
        <v>252</v>
      </c>
      <c r="B23" s="285"/>
      <c r="C23" s="285"/>
      <c r="D23" s="285"/>
      <c r="E23" s="285"/>
      <c r="F23" s="286"/>
      <c r="G23" s="22">
        <v>16</v>
      </c>
      <c r="H23" s="39">
        <v>0</v>
      </c>
      <c r="I23" s="39">
        <v>0</v>
      </c>
    </row>
    <row r="24" spans="1:9" ht="12.75" customHeight="1" x14ac:dyDescent="0.25">
      <c r="A24" s="289" t="s">
        <v>253</v>
      </c>
      <c r="B24" s="290"/>
      <c r="C24" s="290"/>
      <c r="D24" s="290"/>
      <c r="E24" s="290"/>
      <c r="F24" s="291"/>
      <c r="G24" s="21">
        <v>17</v>
      </c>
      <c r="H24" s="38">
        <f>H18+H19</f>
        <v>0</v>
      </c>
      <c r="I24" s="38">
        <f>I18+I19</f>
        <v>0</v>
      </c>
    </row>
    <row r="25" spans="1:9" ht="12.75" customHeight="1" x14ac:dyDescent="0.25">
      <c r="A25" s="280" t="s">
        <v>254</v>
      </c>
      <c r="B25" s="281"/>
      <c r="C25" s="281"/>
      <c r="D25" s="281"/>
      <c r="E25" s="281"/>
      <c r="F25" s="282"/>
      <c r="G25" s="22">
        <v>18</v>
      </c>
      <c r="H25" s="39">
        <v>0</v>
      </c>
      <c r="I25" s="39">
        <v>0</v>
      </c>
    </row>
    <row r="26" spans="1:9" ht="12.75" customHeight="1" x14ac:dyDescent="0.25">
      <c r="A26" s="280" t="s">
        <v>255</v>
      </c>
      <c r="B26" s="281"/>
      <c r="C26" s="281"/>
      <c r="D26" s="281"/>
      <c r="E26" s="281"/>
      <c r="F26" s="282"/>
      <c r="G26" s="22">
        <v>19</v>
      </c>
      <c r="H26" s="39">
        <v>0</v>
      </c>
      <c r="I26" s="39">
        <v>0</v>
      </c>
    </row>
    <row r="27" spans="1:9" ht="25.95" customHeight="1" x14ac:dyDescent="0.25">
      <c r="A27" s="307" t="s">
        <v>256</v>
      </c>
      <c r="B27" s="308"/>
      <c r="C27" s="308"/>
      <c r="D27" s="308"/>
      <c r="E27" s="308"/>
      <c r="F27" s="309"/>
      <c r="G27" s="23">
        <v>20</v>
      </c>
      <c r="H27" s="40">
        <f>H24+H25+H26</f>
        <v>0</v>
      </c>
      <c r="I27" s="40">
        <f>I24+I25+I26</f>
        <v>0</v>
      </c>
    </row>
    <row r="28" spans="1:9" x14ac:dyDescent="0.25">
      <c r="A28" s="301" t="s">
        <v>257</v>
      </c>
      <c r="B28" s="302"/>
      <c r="C28" s="302"/>
      <c r="D28" s="302"/>
      <c r="E28" s="302"/>
      <c r="F28" s="302"/>
      <c r="G28" s="302"/>
      <c r="H28" s="302"/>
      <c r="I28" s="303"/>
    </row>
    <row r="29" spans="1:9" ht="30.6" customHeight="1" x14ac:dyDescent="0.25">
      <c r="A29" s="304" t="s">
        <v>258</v>
      </c>
      <c r="B29" s="305"/>
      <c r="C29" s="305"/>
      <c r="D29" s="305"/>
      <c r="E29" s="305"/>
      <c r="F29" s="306"/>
      <c r="G29" s="20">
        <v>21</v>
      </c>
      <c r="H29" s="41">
        <v>0</v>
      </c>
      <c r="I29" s="41">
        <v>0</v>
      </c>
    </row>
    <row r="30" spans="1:9" ht="12.75" customHeight="1" x14ac:dyDescent="0.25">
      <c r="A30" s="280" t="s">
        <v>259</v>
      </c>
      <c r="B30" s="281"/>
      <c r="C30" s="281"/>
      <c r="D30" s="281"/>
      <c r="E30" s="281"/>
      <c r="F30" s="282"/>
      <c r="G30" s="22">
        <v>22</v>
      </c>
      <c r="H30" s="42">
        <v>0</v>
      </c>
      <c r="I30" s="42">
        <v>0</v>
      </c>
    </row>
    <row r="31" spans="1:9" ht="12.75" customHeight="1" x14ac:dyDescent="0.25">
      <c r="A31" s="280" t="s">
        <v>260</v>
      </c>
      <c r="B31" s="281"/>
      <c r="C31" s="281"/>
      <c r="D31" s="281"/>
      <c r="E31" s="281"/>
      <c r="F31" s="282"/>
      <c r="G31" s="22">
        <v>23</v>
      </c>
      <c r="H31" s="42">
        <v>0</v>
      </c>
      <c r="I31" s="42">
        <v>0</v>
      </c>
    </row>
    <row r="32" spans="1:9" ht="12.75" customHeight="1" x14ac:dyDescent="0.25">
      <c r="A32" s="280" t="s">
        <v>261</v>
      </c>
      <c r="B32" s="281"/>
      <c r="C32" s="281"/>
      <c r="D32" s="281"/>
      <c r="E32" s="281"/>
      <c r="F32" s="282"/>
      <c r="G32" s="22">
        <v>24</v>
      </c>
      <c r="H32" s="42">
        <v>0</v>
      </c>
      <c r="I32" s="42">
        <v>0</v>
      </c>
    </row>
    <row r="33" spans="1:9" ht="12.75" customHeight="1" x14ac:dyDescent="0.25">
      <c r="A33" s="280" t="s">
        <v>262</v>
      </c>
      <c r="B33" s="281"/>
      <c r="C33" s="281"/>
      <c r="D33" s="281"/>
      <c r="E33" s="281"/>
      <c r="F33" s="282"/>
      <c r="G33" s="22">
        <v>25</v>
      </c>
      <c r="H33" s="42">
        <v>0</v>
      </c>
      <c r="I33" s="42">
        <v>0</v>
      </c>
    </row>
    <row r="34" spans="1:9" ht="12.75" customHeight="1" x14ac:dyDescent="0.25">
      <c r="A34" s="280" t="s">
        <v>263</v>
      </c>
      <c r="B34" s="281"/>
      <c r="C34" s="281"/>
      <c r="D34" s="281"/>
      <c r="E34" s="281"/>
      <c r="F34" s="282"/>
      <c r="G34" s="22">
        <v>26</v>
      </c>
      <c r="H34" s="42">
        <v>0</v>
      </c>
      <c r="I34" s="42">
        <v>0</v>
      </c>
    </row>
    <row r="35" spans="1:9" ht="26.4" customHeight="1" x14ac:dyDescent="0.25">
      <c r="A35" s="289" t="s">
        <v>264</v>
      </c>
      <c r="B35" s="290"/>
      <c r="C35" s="290"/>
      <c r="D35" s="290"/>
      <c r="E35" s="290"/>
      <c r="F35" s="291"/>
      <c r="G35" s="21">
        <v>27</v>
      </c>
      <c r="H35" s="43">
        <f>H29+H30+H31+H32+H33+H34</f>
        <v>0</v>
      </c>
      <c r="I35" s="43">
        <f>I29+I30+I31+I32+I33+I34</f>
        <v>0</v>
      </c>
    </row>
    <row r="36" spans="1:9" ht="22.95" customHeight="1" x14ac:dyDescent="0.25">
      <c r="A36" s="280" t="s">
        <v>265</v>
      </c>
      <c r="B36" s="281"/>
      <c r="C36" s="281"/>
      <c r="D36" s="281"/>
      <c r="E36" s="281"/>
      <c r="F36" s="282"/>
      <c r="G36" s="22">
        <v>28</v>
      </c>
      <c r="H36" s="42">
        <v>0</v>
      </c>
      <c r="I36" s="42">
        <v>0</v>
      </c>
    </row>
    <row r="37" spans="1:9" ht="12.75" customHeight="1" x14ac:dyDescent="0.25">
      <c r="A37" s="280" t="s">
        <v>266</v>
      </c>
      <c r="B37" s="281"/>
      <c r="C37" s="281"/>
      <c r="D37" s="281"/>
      <c r="E37" s="281"/>
      <c r="F37" s="282"/>
      <c r="G37" s="22">
        <v>29</v>
      </c>
      <c r="H37" s="42">
        <v>0</v>
      </c>
      <c r="I37" s="42">
        <v>0</v>
      </c>
    </row>
    <row r="38" spans="1:9" ht="12.75" customHeight="1" x14ac:dyDescent="0.25">
      <c r="A38" s="280" t="s">
        <v>267</v>
      </c>
      <c r="B38" s="281"/>
      <c r="C38" s="281"/>
      <c r="D38" s="281"/>
      <c r="E38" s="281"/>
      <c r="F38" s="282"/>
      <c r="G38" s="22">
        <v>30</v>
      </c>
      <c r="H38" s="42">
        <v>0</v>
      </c>
      <c r="I38" s="42">
        <v>0</v>
      </c>
    </row>
    <row r="39" spans="1:9" ht="12.75" customHeight="1" x14ac:dyDescent="0.25">
      <c r="A39" s="280" t="s">
        <v>268</v>
      </c>
      <c r="B39" s="281"/>
      <c r="C39" s="281"/>
      <c r="D39" s="281"/>
      <c r="E39" s="281"/>
      <c r="F39" s="282"/>
      <c r="G39" s="22">
        <v>31</v>
      </c>
      <c r="H39" s="42">
        <v>0</v>
      </c>
      <c r="I39" s="42">
        <v>0</v>
      </c>
    </row>
    <row r="40" spans="1:9" ht="12.75" customHeight="1" x14ac:dyDescent="0.25">
      <c r="A40" s="280" t="s">
        <v>269</v>
      </c>
      <c r="B40" s="281"/>
      <c r="C40" s="281"/>
      <c r="D40" s="281"/>
      <c r="E40" s="281"/>
      <c r="F40" s="282"/>
      <c r="G40" s="22">
        <v>32</v>
      </c>
      <c r="H40" s="42">
        <v>0</v>
      </c>
      <c r="I40" s="42">
        <v>0</v>
      </c>
    </row>
    <row r="41" spans="1:9" ht="24" customHeight="1" x14ac:dyDescent="0.25">
      <c r="A41" s="289" t="s">
        <v>270</v>
      </c>
      <c r="B41" s="290"/>
      <c r="C41" s="290"/>
      <c r="D41" s="290"/>
      <c r="E41" s="290"/>
      <c r="F41" s="291"/>
      <c r="G41" s="21">
        <v>33</v>
      </c>
      <c r="H41" s="43">
        <f>H36+H37+H38+H39+H40</f>
        <v>0</v>
      </c>
      <c r="I41" s="43">
        <f>I36+I37+I38+I39+I40</f>
        <v>0</v>
      </c>
    </row>
    <row r="42" spans="1:9" ht="29.4" customHeight="1" x14ac:dyDescent="0.25">
      <c r="A42" s="307" t="s">
        <v>271</v>
      </c>
      <c r="B42" s="308"/>
      <c r="C42" s="308"/>
      <c r="D42" s="308"/>
      <c r="E42" s="308"/>
      <c r="F42" s="309"/>
      <c r="G42" s="23">
        <v>34</v>
      </c>
      <c r="H42" s="44">
        <f>H35+H41</f>
        <v>0</v>
      </c>
      <c r="I42" s="44">
        <f>I35+I41</f>
        <v>0</v>
      </c>
    </row>
    <row r="43" spans="1:9" x14ac:dyDescent="0.25">
      <c r="A43" s="301" t="s">
        <v>272</v>
      </c>
      <c r="B43" s="302"/>
      <c r="C43" s="302"/>
      <c r="D43" s="302"/>
      <c r="E43" s="302"/>
      <c r="F43" s="302"/>
      <c r="G43" s="302"/>
      <c r="H43" s="302"/>
      <c r="I43" s="303"/>
    </row>
    <row r="44" spans="1:9" ht="12.75" customHeight="1" x14ac:dyDescent="0.25">
      <c r="A44" s="304" t="s">
        <v>273</v>
      </c>
      <c r="B44" s="305"/>
      <c r="C44" s="305"/>
      <c r="D44" s="305"/>
      <c r="E44" s="305"/>
      <c r="F44" s="306"/>
      <c r="G44" s="20">
        <v>35</v>
      </c>
      <c r="H44" s="41">
        <v>0</v>
      </c>
      <c r="I44" s="41">
        <v>0</v>
      </c>
    </row>
    <row r="45" spans="1:9" ht="25.2" customHeight="1" x14ac:dyDescent="0.25">
      <c r="A45" s="280" t="s">
        <v>274</v>
      </c>
      <c r="B45" s="281"/>
      <c r="C45" s="281"/>
      <c r="D45" s="281"/>
      <c r="E45" s="281"/>
      <c r="F45" s="282"/>
      <c r="G45" s="22">
        <v>36</v>
      </c>
      <c r="H45" s="42">
        <v>0</v>
      </c>
      <c r="I45" s="42">
        <v>0</v>
      </c>
    </row>
    <row r="46" spans="1:9" ht="12.75" customHeight="1" x14ac:dyDescent="0.25">
      <c r="A46" s="280" t="s">
        <v>275</v>
      </c>
      <c r="B46" s="281"/>
      <c r="C46" s="281"/>
      <c r="D46" s="281"/>
      <c r="E46" s="281"/>
      <c r="F46" s="282"/>
      <c r="G46" s="22">
        <v>37</v>
      </c>
      <c r="H46" s="42">
        <v>0</v>
      </c>
      <c r="I46" s="42">
        <v>0</v>
      </c>
    </row>
    <row r="47" spans="1:9" ht="12.75" customHeight="1" x14ac:dyDescent="0.25">
      <c r="A47" s="280" t="s">
        <v>276</v>
      </c>
      <c r="B47" s="281"/>
      <c r="C47" s="281"/>
      <c r="D47" s="281"/>
      <c r="E47" s="281"/>
      <c r="F47" s="282"/>
      <c r="G47" s="22">
        <v>38</v>
      </c>
      <c r="H47" s="42">
        <v>0</v>
      </c>
      <c r="I47" s="42">
        <v>0</v>
      </c>
    </row>
    <row r="48" spans="1:9" ht="22.2" customHeight="1" x14ac:dyDescent="0.25">
      <c r="A48" s="289" t="s">
        <v>277</v>
      </c>
      <c r="B48" s="290"/>
      <c r="C48" s="290"/>
      <c r="D48" s="290"/>
      <c r="E48" s="290"/>
      <c r="F48" s="291"/>
      <c r="G48" s="21">
        <v>39</v>
      </c>
      <c r="H48" s="43">
        <f>H44+H45+H46+H47</f>
        <v>0</v>
      </c>
      <c r="I48" s="43">
        <f>I44+I45+I46+I47</f>
        <v>0</v>
      </c>
    </row>
    <row r="49" spans="1:9" ht="24.6" customHeight="1" x14ac:dyDescent="0.25">
      <c r="A49" s="280" t="s">
        <v>278</v>
      </c>
      <c r="B49" s="281"/>
      <c r="C49" s="281"/>
      <c r="D49" s="281"/>
      <c r="E49" s="281"/>
      <c r="F49" s="282"/>
      <c r="G49" s="22">
        <v>40</v>
      </c>
      <c r="H49" s="42">
        <v>0</v>
      </c>
      <c r="I49" s="42">
        <v>0</v>
      </c>
    </row>
    <row r="50" spans="1:9" ht="12.75" customHeight="1" x14ac:dyDescent="0.25">
      <c r="A50" s="280" t="s">
        <v>279</v>
      </c>
      <c r="B50" s="281"/>
      <c r="C50" s="281"/>
      <c r="D50" s="281"/>
      <c r="E50" s="281"/>
      <c r="F50" s="282"/>
      <c r="G50" s="22">
        <v>41</v>
      </c>
      <c r="H50" s="42">
        <v>0</v>
      </c>
      <c r="I50" s="42">
        <v>0</v>
      </c>
    </row>
    <row r="51" spans="1:9" ht="12.75" customHeight="1" x14ac:dyDescent="0.25">
      <c r="A51" s="280" t="s">
        <v>280</v>
      </c>
      <c r="B51" s="281"/>
      <c r="C51" s="281"/>
      <c r="D51" s="281"/>
      <c r="E51" s="281"/>
      <c r="F51" s="282"/>
      <c r="G51" s="22">
        <v>42</v>
      </c>
      <c r="H51" s="42">
        <v>0</v>
      </c>
      <c r="I51" s="42">
        <v>0</v>
      </c>
    </row>
    <row r="52" spans="1:9" ht="22.95" customHeight="1" x14ac:dyDescent="0.25">
      <c r="A52" s="280" t="s">
        <v>281</v>
      </c>
      <c r="B52" s="281"/>
      <c r="C52" s="281"/>
      <c r="D52" s="281"/>
      <c r="E52" s="281"/>
      <c r="F52" s="282"/>
      <c r="G52" s="22">
        <v>43</v>
      </c>
      <c r="H52" s="42">
        <v>0</v>
      </c>
      <c r="I52" s="42">
        <v>0</v>
      </c>
    </row>
    <row r="53" spans="1:9" ht="12.75" customHeight="1" x14ac:dyDescent="0.25">
      <c r="A53" s="280" t="s">
        <v>282</v>
      </c>
      <c r="B53" s="281"/>
      <c r="C53" s="281"/>
      <c r="D53" s="281"/>
      <c r="E53" s="281"/>
      <c r="F53" s="282"/>
      <c r="G53" s="22">
        <v>44</v>
      </c>
      <c r="H53" s="42">
        <v>0</v>
      </c>
      <c r="I53" s="42">
        <v>0</v>
      </c>
    </row>
    <row r="54" spans="1:9" ht="30.6" customHeight="1" x14ac:dyDescent="0.25">
      <c r="A54" s="289" t="s">
        <v>283</v>
      </c>
      <c r="B54" s="290"/>
      <c r="C54" s="290"/>
      <c r="D54" s="290"/>
      <c r="E54" s="290"/>
      <c r="F54" s="291"/>
      <c r="G54" s="21">
        <v>45</v>
      </c>
      <c r="H54" s="43">
        <f>H49+H50+H51+H52+H53</f>
        <v>0</v>
      </c>
      <c r="I54" s="43">
        <f>I49+I50+I51+I52+I53</f>
        <v>0</v>
      </c>
    </row>
    <row r="55" spans="1:9" ht="29.4" customHeight="1" x14ac:dyDescent="0.25">
      <c r="A55" s="310" t="s">
        <v>284</v>
      </c>
      <c r="B55" s="311"/>
      <c r="C55" s="311"/>
      <c r="D55" s="311"/>
      <c r="E55" s="311"/>
      <c r="F55" s="312"/>
      <c r="G55" s="21">
        <v>46</v>
      </c>
      <c r="H55" s="43">
        <f>H48+H54</f>
        <v>0</v>
      </c>
      <c r="I55" s="43">
        <f>I48+I54</f>
        <v>0</v>
      </c>
    </row>
    <row r="56" spans="1:9" ht="32.4" customHeight="1" x14ac:dyDescent="0.25">
      <c r="A56" s="280" t="s">
        <v>285</v>
      </c>
      <c r="B56" s="281"/>
      <c r="C56" s="281"/>
      <c r="D56" s="281"/>
      <c r="E56" s="281"/>
      <c r="F56" s="282"/>
      <c r="G56" s="22">
        <v>47</v>
      </c>
      <c r="H56" s="42">
        <v>0</v>
      </c>
      <c r="I56" s="42">
        <v>0</v>
      </c>
    </row>
    <row r="57" spans="1:9" ht="26.4" customHeight="1" x14ac:dyDescent="0.25">
      <c r="A57" s="310" t="s">
        <v>286</v>
      </c>
      <c r="B57" s="311"/>
      <c r="C57" s="311"/>
      <c r="D57" s="311"/>
      <c r="E57" s="311"/>
      <c r="F57" s="312"/>
      <c r="G57" s="21">
        <v>48</v>
      </c>
      <c r="H57" s="43">
        <f>H27+H42+H55+H56</f>
        <v>0</v>
      </c>
      <c r="I57" s="43">
        <f>I27+I42+I55+I56</f>
        <v>0</v>
      </c>
    </row>
    <row r="58" spans="1:9" ht="24" customHeight="1" x14ac:dyDescent="0.25">
      <c r="A58" s="313" t="s">
        <v>287</v>
      </c>
      <c r="B58" s="314"/>
      <c r="C58" s="314"/>
      <c r="D58" s="314"/>
      <c r="E58" s="314"/>
      <c r="F58" s="315"/>
      <c r="G58" s="22">
        <v>49</v>
      </c>
      <c r="H58" s="42">
        <v>0</v>
      </c>
      <c r="I58" s="42">
        <v>0</v>
      </c>
    </row>
    <row r="59" spans="1:9" ht="31.2" customHeight="1" x14ac:dyDescent="0.25">
      <c r="A59" s="307" t="s">
        <v>288</v>
      </c>
      <c r="B59" s="308"/>
      <c r="C59" s="308"/>
      <c r="D59" s="308"/>
      <c r="E59" s="308"/>
      <c r="F59" s="309"/>
      <c r="G59" s="23">
        <v>50</v>
      </c>
      <c r="H59" s="44">
        <f>H57+H58</f>
        <v>0</v>
      </c>
      <c r="I59" s="44">
        <f>I57+I58</f>
        <v>0</v>
      </c>
    </row>
  </sheetData>
  <sheetProtection algorithmName="SHA-512" hashValue="uwR9G9hYjDbp/Cf91c4yZ80ExRmIlQwhkWhUvO8vGZJH6yGWFIeh+wEPyE3BDosUq8nMJ87ZHMu3DnGGInXj1A==" saltValue="pSmeKuRrw/SEDp3UZRVfYQ=="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Incorrect entry" error="You can enter only whole numbers or a zero" sqref="H39:I39 H42:I42 H55:I57 H8:I27" xr:uid="{00000000-0002-0000-0300-000002000000}">
      <formula1>999999999999</formula1>
    </dataValidation>
    <dataValidation type="whole" operator="lessThanOrEqual" allowBlank="1" showInputMessage="1" showErrorMessage="1" errorTitle="Incorrect entry" error="You can enter only negative whole numbers or a zero" sqref="H13:I13 H25:I25 H36:I38 H40:I41 H49:I54" xr:uid="{00000000-0002-0000-0300-000003000000}">
      <formula1>0</formula1>
    </dataValidation>
    <dataValidation type="whole" operator="greaterThanOrEqual" allowBlank="1" showInputMessage="1" showErrorMessage="1" errorTitle="Incorrect entry" error="You can enter only positive whole numbers or a zero" sqref="H29:I35 H14:I14 H44:I48 H58:I59 H10:I10" xr:uid="{00000000-0002-0000-0300-000004000000}">
      <formula1>0</formula1>
    </dataValidation>
  </dataValidations>
  <pageMargins left="0.75" right="0.75" top="1" bottom="1" header="0.5" footer="0.5"/>
  <pageSetup paperSize="9" scale="8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I53"/>
  <sheetViews>
    <sheetView view="pageBreakPreview" zoomScale="110" zoomScaleNormal="100" workbookViewId="0">
      <selection activeCell="A3" sqref="A3:I3"/>
    </sheetView>
  </sheetViews>
  <sheetFormatPr defaultRowHeight="13.2" x14ac:dyDescent="0.25"/>
  <cols>
    <col min="1" max="7" width="9.109375" style="1"/>
    <col min="8" max="9" width="15.44140625" style="32" customWidth="1"/>
    <col min="10" max="10" width="12" style="1" bestFit="1" customWidth="1"/>
    <col min="11" max="11" width="10.33203125" style="1" bestFit="1" customWidth="1"/>
    <col min="12" max="12" width="12.33203125" style="1" bestFit="1" customWidth="1"/>
    <col min="13" max="263" width="9.109375" style="1"/>
    <col min="264" max="265" width="9.88671875" style="1" bestFit="1" customWidth="1"/>
    <col min="266" max="266" width="12" style="1" bestFit="1" customWidth="1"/>
    <col min="267" max="267" width="10.33203125" style="1" bestFit="1" customWidth="1"/>
    <col min="268" max="268" width="12.33203125" style="1" bestFit="1" customWidth="1"/>
    <col min="269" max="519" width="9.109375" style="1"/>
    <col min="520" max="521" width="9.88671875" style="1" bestFit="1" customWidth="1"/>
    <col min="522" max="522" width="12" style="1" bestFit="1" customWidth="1"/>
    <col min="523" max="523" width="10.33203125" style="1" bestFit="1" customWidth="1"/>
    <col min="524" max="524" width="12.33203125" style="1" bestFit="1" customWidth="1"/>
    <col min="525" max="775" width="9.109375" style="1"/>
    <col min="776" max="777" width="9.88671875" style="1" bestFit="1" customWidth="1"/>
    <col min="778" max="778" width="12" style="1" bestFit="1" customWidth="1"/>
    <col min="779" max="779" width="10.33203125" style="1" bestFit="1" customWidth="1"/>
    <col min="780" max="780" width="12.33203125" style="1" bestFit="1" customWidth="1"/>
    <col min="781" max="1031" width="9.109375" style="1"/>
    <col min="1032" max="1033" width="9.88671875" style="1" bestFit="1" customWidth="1"/>
    <col min="1034" max="1034" width="12" style="1" bestFit="1" customWidth="1"/>
    <col min="1035" max="1035" width="10.33203125" style="1" bestFit="1" customWidth="1"/>
    <col min="1036" max="1036" width="12.33203125" style="1" bestFit="1" customWidth="1"/>
    <col min="1037" max="1287" width="9.109375" style="1"/>
    <col min="1288" max="1289" width="9.88671875" style="1" bestFit="1" customWidth="1"/>
    <col min="1290" max="1290" width="12" style="1" bestFit="1" customWidth="1"/>
    <col min="1291" max="1291" width="10.33203125" style="1" bestFit="1" customWidth="1"/>
    <col min="1292" max="1292" width="12.33203125" style="1" bestFit="1" customWidth="1"/>
    <col min="1293" max="1543" width="9.109375" style="1"/>
    <col min="1544" max="1545" width="9.88671875" style="1" bestFit="1" customWidth="1"/>
    <col min="1546" max="1546" width="12" style="1" bestFit="1" customWidth="1"/>
    <col min="1547" max="1547" width="10.33203125" style="1" bestFit="1" customWidth="1"/>
    <col min="1548" max="1548" width="12.33203125" style="1" bestFit="1" customWidth="1"/>
    <col min="1549" max="1799" width="9.109375" style="1"/>
    <col min="1800" max="1801" width="9.88671875" style="1" bestFit="1" customWidth="1"/>
    <col min="1802" max="1802" width="12" style="1" bestFit="1" customWidth="1"/>
    <col min="1803" max="1803" width="10.33203125" style="1" bestFit="1" customWidth="1"/>
    <col min="1804" max="1804" width="12.33203125" style="1" bestFit="1" customWidth="1"/>
    <col min="1805" max="2055" width="9.109375" style="1"/>
    <col min="2056" max="2057" width="9.88671875" style="1" bestFit="1" customWidth="1"/>
    <col min="2058" max="2058" width="12" style="1" bestFit="1" customWidth="1"/>
    <col min="2059" max="2059" width="10.33203125" style="1" bestFit="1" customWidth="1"/>
    <col min="2060" max="2060" width="12.33203125" style="1" bestFit="1" customWidth="1"/>
    <col min="2061" max="2311" width="9.109375" style="1"/>
    <col min="2312" max="2313" width="9.88671875" style="1" bestFit="1" customWidth="1"/>
    <col min="2314" max="2314" width="12" style="1" bestFit="1" customWidth="1"/>
    <col min="2315" max="2315" width="10.33203125" style="1" bestFit="1" customWidth="1"/>
    <col min="2316" max="2316" width="12.33203125" style="1" bestFit="1" customWidth="1"/>
    <col min="2317" max="2567" width="9.109375" style="1"/>
    <col min="2568" max="2569" width="9.88671875" style="1" bestFit="1" customWidth="1"/>
    <col min="2570" max="2570" width="12" style="1" bestFit="1" customWidth="1"/>
    <col min="2571" max="2571" width="10.33203125" style="1" bestFit="1" customWidth="1"/>
    <col min="2572" max="2572" width="12.33203125" style="1" bestFit="1" customWidth="1"/>
    <col min="2573" max="2823" width="9.109375" style="1"/>
    <col min="2824" max="2825" width="9.88671875" style="1" bestFit="1" customWidth="1"/>
    <col min="2826" max="2826" width="12" style="1" bestFit="1" customWidth="1"/>
    <col min="2827" max="2827" width="10.33203125" style="1" bestFit="1" customWidth="1"/>
    <col min="2828" max="2828" width="12.33203125" style="1" bestFit="1" customWidth="1"/>
    <col min="2829" max="3079" width="9.109375" style="1"/>
    <col min="3080" max="3081" width="9.88671875" style="1" bestFit="1" customWidth="1"/>
    <col min="3082" max="3082" width="12" style="1" bestFit="1" customWidth="1"/>
    <col min="3083" max="3083" width="10.33203125" style="1" bestFit="1" customWidth="1"/>
    <col min="3084" max="3084" width="12.33203125" style="1" bestFit="1" customWidth="1"/>
    <col min="3085" max="3335" width="9.109375" style="1"/>
    <col min="3336" max="3337" width="9.88671875" style="1" bestFit="1" customWidth="1"/>
    <col min="3338" max="3338" width="12" style="1" bestFit="1" customWidth="1"/>
    <col min="3339" max="3339" width="10.33203125" style="1" bestFit="1" customWidth="1"/>
    <col min="3340" max="3340" width="12.33203125" style="1" bestFit="1" customWidth="1"/>
    <col min="3341" max="3591" width="9.109375" style="1"/>
    <col min="3592" max="3593" width="9.88671875" style="1" bestFit="1" customWidth="1"/>
    <col min="3594" max="3594" width="12" style="1" bestFit="1" customWidth="1"/>
    <col min="3595" max="3595" width="10.33203125" style="1" bestFit="1" customWidth="1"/>
    <col min="3596" max="3596" width="12.33203125" style="1" bestFit="1" customWidth="1"/>
    <col min="3597" max="3847" width="9.109375" style="1"/>
    <col min="3848" max="3849" width="9.88671875" style="1" bestFit="1" customWidth="1"/>
    <col min="3850" max="3850" width="12" style="1" bestFit="1" customWidth="1"/>
    <col min="3851" max="3851" width="10.33203125" style="1" bestFit="1" customWidth="1"/>
    <col min="3852" max="3852" width="12.33203125" style="1" bestFit="1" customWidth="1"/>
    <col min="3853" max="4103" width="9.109375" style="1"/>
    <col min="4104" max="4105" width="9.88671875" style="1" bestFit="1" customWidth="1"/>
    <col min="4106" max="4106" width="12" style="1" bestFit="1" customWidth="1"/>
    <col min="4107" max="4107" width="10.33203125" style="1" bestFit="1" customWidth="1"/>
    <col min="4108" max="4108" width="12.33203125" style="1" bestFit="1" customWidth="1"/>
    <col min="4109" max="4359" width="9.109375" style="1"/>
    <col min="4360" max="4361" width="9.88671875" style="1" bestFit="1" customWidth="1"/>
    <col min="4362" max="4362" width="12" style="1" bestFit="1" customWidth="1"/>
    <col min="4363" max="4363" width="10.33203125" style="1" bestFit="1" customWidth="1"/>
    <col min="4364" max="4364" width="12.33203125" style="1" bestFit="1" customWidth="1"/>
    <col min="4365" max="4615" width="9.109375" style="1"/>
    <col min="4616" max="4617" width="9.88671875" style="1" bestFit="1" customWidth="1"/>
    <col min="4618" max="4618" width="12" style="1" bestFit="1" customWidth="1"/>
    <col min="4619" max="4619" width="10.33203125" style="1" bestFit="1" customWidth="1"/>
    <col min="4620" max="4620" width="12.33203125" style="1" bestFit="1" customWidth="1"/>
    <col min="4621" max="4871" width="9.109375" style="1"/>
    <col min="4872" max="4873" width="9.88671875" style="1" bestFit="1" customWidth="1"/>
    <col min="4874" max="4874" width="12" style="1" bestFit="1" customWidth="1"/>
    <col min="4875" max="4875" width="10.33203125" style="1" bestFit="1" customWidth="1"/>
    <col min="4876" max="4876" width="12.33203125" style="1" bestFit="1" customWidth="1"/>
    <col min="4877" max="5127" width="9.109375" style="1"/>
    <col min="5128" max="5129" width="9.88671875" style="1" bestFit="1" customWidth="1"/>
    <col min="5130" max="5130" width="12" style="1" bestFit="1" customWidth="1"/>
    <col min="5131" max="5131" width="10.33203125" style="1" bestFit="1" customWidth="1"/>
    <col min="5132" max="5132" width="12.33203125" style="1" bestFit="1" customWidth="1"/>
    <col min="5133" max="5383" width="9.109375" style="1"/>
    <col min="5384" max="5385" width="9.88671875" style="1" bestFit="1" customWidth="1"/>
    <col min="5386" max="5386" width="12" style="1" bestFit="1" customWidth="1"/>
    <col min="5387" max="5387" width="10.33203125" style="1" bestFit="1" customWidth="1"/>
    <col min="5388" max="5388" width="12.33203125" style="1" bestFit="1" customWidth="1"/>
    <col min="5389" max="5639" width="9.109375" style="1"/>
    <col min="5640" max="5641" width="9.88671875" style="1" bestFit="1" customWidth="1"/>
    <col min="5642" max="5642" width="12" style="1" bestFit="1" customWidth="1"/>
    <col min="5643" max="5643" width="10.33203125" style="1" bestFit="1" customWidth="1"/>
    <col min="5644" max="5644" width="12.33203125" style="1" bestFit="1" customWidth="1"/>
    <col min="5645" max="5895" width="9.109375" style="1"/>
    <col min="5896" max="5897" width="9.88671875" style="1" bestFit="1" customWidth="1"/>
    <col min="5898" max="5898" width="12" style="1" bestFit="1" customWidth="1"/>
    <col min="5899" max="5899" width="10.33203125" style="1" bestFit="1" customWidth="1"/>
    <col min="5900" max="5900" width="12.33203125" style="1" bestFit="1" customWidth="1"/>
    <col min="5901" max="6151" width="9.109375" style="1"/>
    <col min="6152" max="6153" width="9.88671875" style="1" bestFit="1" customWidth="1"/>
    <col min="6154" max="6154" width="12" style="1" bestFit="1" customWidth="1"/>
    <col min="6155" max="6155" width="10.33203125" style="1" bestFit="1" customWidth="1"/>
    <col min="6156" max="6156" width="12.33203125" style="1" bestFit="1" customWidth="1"/>
    <col min="6157" max="6407" width="9.109375" style="1"/>
    <col min="6408" max="6409" width="9.88671875" style="1" bestFit="1" customWidth="1"/>
    <col min="6410" max="6410" width="12" style="1" bestFit="1" customWidth="1"/>
    <col min="6411" max="6411" width="10.33203125" style="1" bestFit="1" customWidth="1"/>
    <col min="6412" max="6412" width="12.33203125" style="1" bestFit="1" customWidth="1"/>
    <col min="6413" max="6663" width="9.109375" style="1"/>
    <col min="6664" max="6665" width="9.88671875" style="1" bestFit="1" customWidth="1"/>
    <col min="6666" max="6666" width="12" style="1" bestFit="1" customWidth="1"/>
    <col min="6667" max="6667" width="10.33203125" style="1" bestFit="1" customWidth="1"/>
    <col min="6668" max="6668" width="12.33203125" style="1" bestFit="1" customWidth="1"/>
    <col min="6669" max="6919" width="9.109375" style="1"/>
    <col min="6920" max="6921" width="9.88671875" style="1" bestFit="1" customWidth="1"/>
    <col min="6922" max="6922" width="12" style="1" bestFit="1" customWidth="1"/>
    <col min="6923" max="6923" width="10.33203125" style="1" bestFit="1" customWidth="1"/>
    <col min="6924" max="6924" width="12.33203125" style="1" bestFit="1" customWidth="1"/>
    <col min="6925" max="7175" width="9.109375" style="1"/>
    <col min="7176" max="7177" width="9.88671875" style="1" bestFit="1" customWidth="1"/>
    <col min="7178" max="7178" width="12" style="1" bestFit="1" customWidth="1"/>
    <col min="7179" max="7179" width="10.33203125" style="1" bestFit="1" customWidth="1"/>
    <col min="7180" max="7180" width="12.33203125" style="1" bestFit="1" customWidth="1"/>
    <col min="7181" max="7431" width="9.109375" style="1"/>
    <col min="7432" max="7433" width="9.88671875" style="1" bestFit="1" customWidth="1"/>
    <col min="7434" max="7434" width="12" style="1" bestFit="1" customWidth="1"/>
    <col min="7435" max="7435" width="10.33203125" style="1" bestFit="1" customWidth="1"/>
    <col min="7436" max="7436" width="12.33203125" style="1" bestFit="1" customWidth="1"/>
    <col min="7437" max="7687" width="9.109375" style="1"/>
    <col min="7688" max="7689" width="9.88671875" style="1" bestFit="1" customWidth="1"/>
    <col min="7690" max="7690" width="12" style="1" bestFit="1" customWidth="1"/>
    <col min="7691" max="7691" width="10.33203125" style="1" bestFit="1" customWidth="1"/>
    <col min="7692" max="7692" width="12.33203125" style="1" bestFit="1" customWidth="1"/>
    <col min="7693" max="7943" width="9.109375" style="1"/>
    <col min="7944" max="7945" width="9.88671875" style="1" bestFit="1" customWidth="1"/>
    <col min="7946" max="7946" width="12" style="1" bestFit="1" customWidth="1"/>
    <col min="7947" max="7947" width="10.33203125" style="1" bestFit="1" customWidth="1"/>
    <col min="7948" max="7948" width="12.33203125" style="1" bestFit="1" customWidth="1"/>
    <col min="7949" max="8199" width="9.109375" style="1"/>
    <col min="8200" max="8201" width="9.88671875" style="1" bestFit="1" customWidth="1"/>
    <col min="8202" max="8202" width="12" style="1" bestFit="1" customWidth="1"/>
    <col min="8203" max="8203" width="10.33203125" style="1" bestFit="1" customWidth="1"/>
    <col min="8204" max="8204" width="12.33203125" style="1" bestFit="1" customWidth="1"/>
    <col min="8205" max="8455" width="9.109375" style="1"/>
    <col min="8456" max="8457" width="9.88671875" style="1" bestFit="1" customWidth="1"/>
    <col min="8458" max="8458" width="12" style="1" bestFit="1" customWidth="1"/>
    <col min="8459" max="8459" width="10.33203125" style="1" bestFit="1" customWidth="1"/>
    <col min="8460" max="8460" width="12.33203125" style="1" bestFit="1" customWidth="1"/>
    <col min="8461" max="8711" width="9.109375" style="1"/>
    <col min="8712" max="8713" width="9.88671875" style="1" bestFit="1" customWidth="1"/>
    <col min="8714" max="8714" width="12" style="1" bestFit="1" customWidth="1"/>
    <col min="8715" max="8715" width="10.33203125" style="1" bestFit="1" customWidth="1"/>
    <col min="8716" max="8716" width="12.33203125" style="1" bestFit="1" customWidth="1"/>
    <col min="8717" max="8967" width="9.109375" style="1"/>
    <col min="8968" max="8969" width="9.88671875" style="1" bestFit="1" customWidth="1"/>
    <col min="8970" max="8970" width="12" style="1" bestFit="1" customWidth="1"/>
    <col min="8971" max="8971" width="10.33203125" style="1" bestFit="1" customWidth="1"/>
    <col min="8972" max="8972" width="12.33203125" style="1" bestFit="1" customWidth="1"/>
    <col min="8973" max="9223" width="9.109375" style="1"/>
    <col min="9224" max="9225" width="9.88671875" style="1" bestFit="1" customWidth="1"/>
    <col min="9226" max="9226" width="12" style="1" bestFit="1" customWidth="1"/>
    <col min="9227" max="9227" width="10.33203125" style="1" bestFit="1" customWidth="1"/>
    <col min="9228" max="9228" width="12.33203125" style="1" bestFit="1" customWidth="1"/>
    <col min="9229" max="9479" width="9.109375" style="1"/>
    <col min="9480" max="9481" width="9.88671875" style="1" bestFit="1" customWidth="1"/>
    <col min="9482" max="9482" width="12" style="1" bestFit="1" customWidth="1"/>
    <col min="9483" max="9483" width="10.33203125" style="1" bestFit="1" customWidth="1"/>
    <col min="9484" max="9484" width="12.33203125" style="1" bestFit="1" customWidth="1"/>
    <col min="9485" max="9735" width="9.109375" style="1"/>
    <col min="9736" max="9737" width="9.88671875" style="1" bestFit="1" customWidth="1"/>
    <col min="9738" max="9738" width="12" style="1" bestFit="1" customWidth="1"/>
    <col min="9739" max="9739" width="10.33203125" style="1" bestFit="1" customWidth="1"/>
    <col min="9740" max="9740" width="12.33203125" style="1" bestFit="1" customWidth="1"/>
    <col min="9741" max="9991" width="9.109375" style="1"/>
    <col min="9992" max="9993" width="9.88671875" style="1" bestFit="1" customWidth="1"/>
    <col min="9994" max="9994" width="12" style="1" bestFit="1" customWidth="1"/>
    <col min="9995" max="9995" width="10.33203125" style="1" bestFit="1" customWidth="1"/>
    <col min="9996" max="9996" width="12.33203125" style="1" bestFit="1" customWidth="1"/>
    <col min="9997" max="10247" width="9.109375" style="1"/>
    <col min="10248" max="10249" width="9.88671875" style="1" bestFit="1" customWidth="1"/>
    <col min="10250" max="10250" width="12" style="1" bestFit="1" customWidth="1"/>
    <col min="10251" max="10251" width="10.33203125" style="1" bestFit="1" customWidth="1"/>
    <col min="10252" max="10252" width="12.33203125" style="1" bestFit="1" customWidth="1"/>
    <col min="10253" max="10503" width="9.109375" style="1"/>
    <col min="10504" max="10505" width="9.88671875" style="1" bestFit="1" customWidth="1"/>
    <col min="10506" max="10506" width="12" style="1" bestFit="1" customWidth="1"/>
    <col min="10507" max="10507" width="10.33203125" style="1" bestFit="1" customWidth="1"/>
    <col min="10508" max="10508" width="12.33203125" style="1" bestFit="1" customWidth="1"/>
    <col min="10509" max="10759" width="9.109375" style="1"/>
    <col min="10760" max="10761" width="9.88671875" style="1" bestFit="1" customWidth="1"/>
    <col min="10762" max="10762" width="12" style="1" bestFit="1" customWidth="1"/>
    <col min="10763" max="10763" width="10.33203125" style="1" bestFit="1" customWidth="1"/>
    <col min="10764" max="10764" width="12.33203125" style="1" bestFit="1" customWidth="1"/>
    <col min="10765" max="11015" width="9.109375" style="1"/>
    <col min="11016" max="11017" width="9.88671875" style="1" bestFit="1" customWidth="1"/>
    <col min="11018" max="11018" width="12" style="1" bestFit="1" customWidth="1"/>
    <col min="11019" max="11019" width="10.33203125" style="1" bestFit="1" customWidth="1"/>
    <col min="11020" max="11020" width="12.33203125" style="1" bestFit="1" customWidth="1"/>
    <col min="11021" max="11271" width="9.109375" style="1"/>
    <col min="11272" max="11273" width="9.88671875" style="1" bestFit="1" customWidth="1"/>
    <col min="11274" max="11274" width="12" style="1" bestFit="1" customWidth="1"/>
    <col min="11275" max="11275" width="10.33203125" style="1" bestFit="1" customWidth="1"/>
    <col min="11276" max="11276" width="12.33203125" style="1" bestFit="1" customWidth="1"/>
    <col min="11277" max="11527" width="9.109375" style="1"/>
    <col min="11528" max="11529" width="9.88671875" style="1" bestFit="1" customWidth="1"/>
    <col min="11530" max="11530" width="12" style="1" bestFit="1" customWidth="1"/>
    <col min="11531" max="11531" width="10.33203125" style="1" bestFit="1" customWidth="1"/>
    <col min="11532" max="11532" width="12.33203125" style="1" bestFit="1" customWidth="1"/>
    <col min="11533" max="11783" width="9.109375" style="1"/>
    <col min="11784" max="11785" width="9.88671875" style="1" bestFit="1" customWidth="1"/>
    <col min="11786" max="11786" width="12" style="1" bestFit="1" customWidth="1"/>
    <col min="11787" max="11787" width="10.33203125" style="1" bestFit="1" customWidth="1"/>
    <col min="11788" max="11788" width="12.33203125" style="1" bestFit="1" customWidth="1"/>
    <col min="11789" max="12039" width="9.109375" style="1"/>
    <col min="12040" max="12041" width="9.88671875" style="1" bestFit="1" customWidth="1"/>
    <col min="12042" max="12042" width="12" style="1" bestFit="1" customWidth="1"/>
    <col min="12043" max="12043" width="10.33203125" style="1" bestFit="1" customWidth="1"/>
    <col min="12044" max="12044" width="12.33203125" style="1" bestFit="1" customWidth="1"/>
    <col min="12045" max="12295" width="9.109375" style="1"/>
    <col min="12296" max="12297" width="9.88671875" style="1" bestFit="1" customWidth="1"/>
    <col min="12298" max="12298" width="12" style="1" bestFit="1" customWidth="1"/>
    <col min="12299" max="12299" width="10.33203125" style="1" bestFit="1" customWidth="1"/>
    <col min="12300" max="12300" width="12.33203125" style="1" bestFit="1" customWidth="1"/>
    <col min="12301" max="12551" width="9.109375" style="1"/>
    <col min="12552" max="12553" width="9.88671875" style="1" bestFit="1" customWidth="1"/>
    <col min="12554" max="12554" width="12" style="1" bestFit="1" customWidth="1"/>
    <col min="12555" max="12555" width="10.33203125" style="1" bestFit="1" customWidth="1"/>
    <col min="12556" max="12556" width="12.33203125" style="1" bestFit="1" customWidth="1"/>
    <col min="12557" max="12807" width="9.109375" style="1"/>
    <col min="12808" max="12809" width="9.88671875" style="1" bestFit="1" customWidth="1"/>
    <col min="12810" max="12810" width="12" style="1" bestFit="1" customWidth="1"/>
    <col min="12811" max="12811" width="10.33203125" style="1" bestFit="1" customWidth="1"/>
    <col min="12812" max="12812" width="12.33203125" style="1" bestFit="1" customWidth="1"/>
    <col min="12813" max="13063" width="9.109375" style="1"/>
    <col min="13064" max="13065" width="9.88671875" style="1" bestFit="1" customWidth="1"/>
    <col min="13066" max="13066" width="12" style="1" bestFit="1" customWidth="1"/>
    <col min="13067" max="13067" width="10.33203125" style="1" bestFit="1" customWidth="1"/>
    <col min="13068" max="13068" width="12.33203125" style="1" bestFit="1" customWidth="1"/>
    <col min="13069" max="13319" width="9.109375" style="1"/>
    <col min="13320" max="13321" width="9.88671875" style="1" bestFit="1" customWidth="1"/>
    <col min="13322" max="13322" width="12" style="1" bestFit="1" customWidth="1"/>
    <col min="13323" max="13323" width="10.33203125" style="1" bestFit="1" customWidth="1"/>
    <col min="13324" max="13324" width="12.33203125" style="1" bestFit="1" customWidth="1"/>
    <col min="13325" max="13575" width="9.109375" style="1"/>
    <col min="13576" max="13577" width="9.88671875" style="1" bestFit="1" customWidth="1"/>
    <col min="13578" max="13578" width="12" style="1" bestFit="1" customWidth="1"/>
    <col min="13579" max="13579" width="10.33203125" style="1" bestFit="1" customWidth="1"/>
    <col min="13580" max="13580" width="12.33203125" style="1" bestFit="1" customWidth="1"/>
    <col min="13581" max="13831" width="9.109375" style="1"/>
    <col min="13832" max="13833" width="9.88671875" style="1" bestFit="1" customWidth="1"/>
    <col min="13834" max="13834" width="12" style="1" bestFit="1" customWidth="1"/>
    <col min="13835" max="13835" width="10.33203125" style="1" bestFit="1" customWidth="1"/>
    <col min="13836" max="13836" width="12.33203125" style="1" bestFit="1" customWidth="1"/>
    <col min="13837" max="14087" width="9.109375" style="1"/>
    <col min="14088" max="14089" width="9.88671875" style="1" bestFit="1" customWidth="1"/>
    <col min="14090" max="14090" width="12" style="1" bestFit="1" customWidth="1"/>
    <col min="14091" max="14091" width="10.33203125" style="1" bestFit="1" customWidth="1"/>
    <col min="14092" max="14092" width="12.33203125" style="1" bestFit="1" customWidth="1"/>
    <col min="14093" max="14343" width="9.109375" style="1"/>
    <col min="14344" max="14345" width="9.88671875" style="1" bestFit="1" customWidth="1"/>
    <col min="14346" max="14346" width="12" style="1" bestFit="1" customWidth="1"/>
    <col min="14347" max="14347" width="10.33203125" style="1" bestFit="1" customWidth="1"/>
    <col min="14348" max="14348" width="12.33203125" style="1" bestFit="1" customWidth="1"/>
    <col min="14349" max="14599" width="9.109375" style="1"/>
    <col min="14600" max="14601" width="9.88671875" style="1" bestFit="1" customWidth="1"/>
    <col min="14602" max="14602" width="12" style="1" bestFit="1" customWidth="1"/>
    <col min="14603" max="14603" width="10.33203125" style="1" bestFit="1" customWidth="1"/>
    <col min="14604" max="14604" width="12.33203125" style="1" bestFit="1" customWidth="1"/>
    <col min="14605" max="14855" width="9.109375" style="1"/>
    <col min="14856" max="14857" width="9.88671875" style="1" bestFit="1" customWidth="1"/>
    <col min="14858" max="14858" width="12" style="1" bestFit="1" customWidth="1"/>
    <col min="14859" max="14859" width="10.33203125" style="1" bestFit="1" customWidth="1"/>
    <col min="14860" max="14860" width="12.33203125" style="1" bestFit="1" customWidth="1"/>
    <col min="14861" max="15111" width="9.109375" style="1"/>
    <col min="15112" max="15113" width="9.88671875" style="1" bestFit="1" customWidth="1"/>
    <col min="15114" max="15114" width="12" style="1" bestFit="1" customWidth="1"/>
    <col min="15115" max="15115" width="10.33203125" style="1" bestFit="1" customWidth="1"/>
    <col min="15116" max="15116" width="12.33203125" style="1" bestFit="1" customWidth="1"/>
    <col min="15117" max="15367" width="9.109375" style="1"/>
    <col min="15368" max="15369" width="9.88671875" style="1" bestFit="1" customWidth="1"/>
    <col min="15370" max="15370" width="12" style="1" bestFit="1" customWidth="1"/>
    <col min="15371" max="15371" width="10.33203125" style="1" bestFit="1" customWidth="1"/>
    <col min="15372" max="15372" width="12.33203125" style="1" bestFit="1" customWidth="1"/>
    <col min="15373" max="15623" width="9.109375" style="1"/>
    <col min="15624" max="15625" width="9.88671875" style="1" bestFit="1" customWidth="1"/>
    <col min="15626" max="15626" width="12" style="1" bestFit="1" customWidth="1"/>
    <col min="15627" max="15627" width="10.33203125" style="1" bestFit="1" customWidth="1"/>
    <col min="15628" max="15628" width="12.33203125" style="1" bestFit="1" customWidth="1"/>
    <col min="15629" max="15879" width="9.109375" style="1"/>
    <col min="15880" max="15881" width="9.88671875" style="1" bestFit="1" customWidth="1"/>
    <col min="15882" max="15882" width="12" style="1" bestFit="1" customWidth="1"/>
    <col min="15883" max="15883" width="10.33203125" style="1" bestFit="1" customWidth="1"/>
    <col min="15884" max="15884" width="12.33203125" style="1" bestFit="1" customWidth="1"/>
    <col min="15885" max="16135" width="9.109375" style="1"/>
    <col min="16136" max="16137" width="9.88671875" style="1" bestFit="1" customWidth="1"/>
    <col min="16138" max="16138" width="12" style="1" bestFit="1" customWidth="1"/>
    <col min="16139" max="16139" width="10.33203125" style="1" bestFit="1" customWidth="1"/>
    <col min="16140" max="16140" width="12.33203125" style="1" bestFit="1" customWidth="1"/>
    <col min="16141" max="16384" width="9.109375" style="1"/>
  </cols>
  <sheetData>
    <row r="1" spans="1:9" ht="12.75" customHeight="1" x14ac:dyDescent="0.25">
      <c r="A1" s="272" t="s">
        <v>289</v>
      </c>
      <c r="B1" s="279"/>
      <c r="C1" s="279"/>
      <c r="D1" s="279"/>
      <c r="E1" s="279"/>
      <c r="F1" s="279"/>
      <c r="G1" s="279"/>
      <c r="H1" s="279"/>
      <c r="I1" s="279"/>
    </row>
    <row r="2" spans="1:9" ht="12.75" customHeight="1" x14ac:dyDescent="0.25">
      <c r="A2" s="271" t="s">
        <v>610</v>
      </c>
      <c r="B2" s="237"/>
      <c r="C2" s="237"/>
      <c r="D2" s="237"/>
      <c r="E2" s="237"/>
      <c r="F2" s="237"/>
      <c r="G2" s="237"/>
      <c r="H2" s="237"/>
      <c r="I2" s="237"/>
    </row>
    <row r="3" spans="1:9" x14ac:dyDescent="0.25">
      <c r="A3" s="330" t="s">
        <v>499</v>
      </c>
      <c r="B3" s="331"/>
      <c r="C3" s="331"/>
      <c r="D3" s="331"/>
      <c r="E3" s="331"/>
      <c r="F3" s="331"/>
      <c r="G3" s="331"/>
      <c r="H3" s="331"/>
      <c r="I3" s="331"/>
    </row>
    <row r="4" spans="1:9" x14ac:dyDescent="0.25">
      <c r="A4" s="283" t="s">
        <v>520</v>
      </c>
      <c r="B4" s="240"/>
      <c r="C4" s="240"/>
      <c r="D4" s="240"/>
      <c r="E4" s="240"/>
      <c r="F4" s="240"/>
      <c r="G4" s="240"/>
      <c r="H4" s="240"/>
      <c r="I4" s="241"/>
    </row>
    <row r="5" spans="1:9" ht="22.8" thickBot="1" x14ac:dyDescent="0.3">
      <c r="A5" s="295" t="s">
        <v>290</v>
      </c>
      <c r="B5" s="296"/>
      <c r="C5" s="296"/>
      <c r="D5" s="296"/>
      <c r="E5" s="296"/>
      <c r="F5" s="297"/>
      <c r="G5" s="18" t="s">
        <v>291</v>
      </c>
      <c r="H5" s="35" t="s">
        <v>292</v>
      </c>
      <c r="I5" s="35" t="s">
        <v>293</v>
      </c>
    </row>
    <row r="6" spans="1:9" x14ac:dyDescent="0.25">
      <c r="A6" s="298">
        <v>1</v>
      </c>
      <c r="B6" s="299"/>
      <c r="C6" s="299"/>
      <c r="D6" s="299"/>
      <c r="E6" s="299"/>
      <c r="F6" s="300"/>
      <c r="G6" s="24">
        <v>2</v>
      </c>
      <c r="H6" s="36" t="s">
        <v>294</v>
      </c>
      <c r="I6" s="36" t="s">
        <v>295</v>
      </c>
    </row>
    <row r="7" spans="1:9" x14ac:dyDescent="0.25">
      <c r="A7" s="320" t="s">
        <v>296</v>
      </c>
      <c r="B7" s="321"/>
      <c r="C7" s="321"/>
      <c r="D7" s="321"/>
      <c r="E7" s="321"/>
      <c r="F7" s="321"/>
      <c r="G7" s="321"/>
      <c r="H7" s="321"/>
      <c r="I7" s="322"/>
    </row>
    <row r="8" spans="1:9" x14ac:dyDescent="0.25">
      <c r="A8" s="325" t="s">
        <v>297</v>
      </c>
      <c r="B8" s="325"/>
      <c r="C8" s="325"/>
      <c r="D8" s="325"/>
      <c r="E8" s="325"/>
      <c r="F8" s="325"/>
      <c r="G8" s="25">
        <v>1</v>
      </c>
      <c r="H8" s="46">
        <v>2818630</v>
      </c>
      <c r="I8" s="46">
        <v>74462366</v>
      </c>
    </row>
    <row r="9" spans="1:9" x14ac:dyDescent="0.25">
      <c r="A9" s="317" t="s">
        <v>298</v>
      </c>
      <c r="B9" s="317"/>
      <c r="C9" s="317"/>
      <c r="D9" s="317"/>
      <c r="E9" s="317"/>
      <c r="F9" s="317"/>
      <c r="G9" s="26">
        <v>2</v>
      </c>
      <c r="H9" s="47">
        <v>0</v>
      </c>
      <c r="I9" s="47">
        <v>0</v>
      </c>
    </row>
    <row r="10" spans="1:9" x14ac:dyDescent="0.25">
      <c r="A10" s="317" t="s">
        <v>299</v>
      </c>
      <c r="B10" s="317"/>
      <c r="C10" s="317"/>
      <c r="D10" s="317"/>
      <c r="E10" s="317"/>
      <c r="F10" s="317"/>
      <c r="G10" s="26">
        <v>3</v>
      </c>
      <c r="H10" s="47">
        <v>0</v>
      </c>
      <c r="I10" s="47">
        <v>39469</v>
      </c>
    </row>
    <row r="11" spans="1:9" x14ac:dyDescent="0.25">
      <c r="A11" s="317" t="s">
        <v>300</v>
      </c>
      <c r="B11" s="317"/>
      <c r="C11" s="317"/>
      <c r="D11" s="317"/>
      <c r="E11" s="317"/>
      <c r="F11" s="317"/>
      <c r="G11" s="26">
        <v>4</v>
      </c>
      <c r="H11" s="47">
        <v>0</v>
      </c>
      <c r="I11" s="47">
        <v>778292</v>
      </c>
    </row>
    <row r="12" spans="1:9" x14ac:dyDescent="0.25">
      <c r="A12" s="317" t="s">
        <v>449</v>
      </c>
      <c r="B12" s="317"/>
      <c r="C12" s="317"/>
      <c r="D12" s="317"/>
      <c r="E12" s="317"/>
      <c r="F12" s="317"/>
      <c r="G12" s="26">
        <v>5</v>
      </c>
      <c r="H12" s="47">
        <v>436662</v>
      </c>
      <c r="I12" s="47">
        <v>451545</v>
      </c>
    </row>
    <row r="13" spans="1:9" x14ac:dyDescent="0.25">
      <c r="A13" s="329" t="s">
        <v>450</v>
      </c>
      <c r="B13" s="329"/>
      <c r="C13" s="329"/>
      <c r="D13" s="329"/>
      <c r="E13" s="329"/>
      <c r="F13" s="329"/>
      <c r="G13" s="113">
        <v>6</v>
      </c>
      <c r="H13" s="114">
        <f>SUM(H8:H12)</f>
        <v>3255292</v>
      </c>
      <c r="I13" s="114">
        <f>SUM(I8:I12)</f>
        <v>75731672</v>
      </c>
    </row>
    <row r="14" spans="1:9" x14ac:dyDescent="0.25">
      <c r="A14" s="317" t="s">
        <v>451</v>
      </c>
      <c r="B14" s="317"/>
      <c r="C14" s="317"/>
      <c r="D14" s="317"/>
      <c r="E14" s="317"/>
      <c r="F14" s="317"/>
      <c r="G14" s="26">
        <v>7</v>
      </c>
      <c r="H14" s="47">
        <v>-1973906</v>
      </c>
      <c r="I14" s="47">
        <v>-34168631</v>
      </c>
    </row>
    <row r="15" spans="1:9" x14ac:dyDescent="0.25">
      <c r="A15" s="317" t="s">
        <v>452</v>
      </c>
      <c r="B15" s="317"/>
      <c r="C15" s="317"/>
      <c r="D15" s="317"/>
      <c r="E15" s="317"/>
      <c r="F15" s="317"/>
      <c r="G15" s="26">
        <v>8</v>
      </c>
      <c r="H15" s="47">
        <v>-1349951</v>
      </c>
      <c r="I15" s="47">
        <v>-5788069</v>
      </c>
    </row>
    <row r="16" spans="1:9" x14ac:dyDescent="0.25">
      <c r="A16" s="317" t="s">
        <v>453</v>
      </c>
      <c r="B16" s="317"/>
      <c r="C16" s="317"/>
      <c r="D16" s="317"/>
      <c r="E16" s="317"/>
      <c r="F16" s="317"/>
      <c r="G16" s="26">
        <v>9</v>
      </c>
      <c r="H16" s="47">
        <v>0</v>
      </c>
      <c r="I16" s="47">
        <v>-165301</v>
      </c>
    </row>
    <row r="17" spans="1:9" x14ac:dyDescent="0.25">
      <c r="A17" s="317" t="s">
        <v>454</v>
      </c>
      <c r="B17" s="317"/>
      <c r="C17" s="317"/>
      <c r="D17" s="317"/>
      <c r="E17" s="317"/>
      <c r="F17" s="317"/>
      <c r="G17" s="26">
        <v>10</v>
      </c>
      <c r="H17" s="47">
        <v>0</v>
      </c>
      <c r="I17" s="47">
        <v>0</v>
      </c>
    </row>
    <row r="18" spans="1:9" ht="12.75" customHeight="1" x14ac:dyDescent="0.25">
      <c r="A18" s="317" t="s">
        <v>455</v>
      </c>
      <c r="B18" s="317"/>
      <c r="C18" s="317"/>
      <c r="D18" s="317"/>
      <c r="E18" s="317"/>
      <c r="F18" s="317"/>
      <c r="G18" s="26">
        <v>11</v>
      </c>
      <c r="H18" s="47">
        <v>0</v>
      </c>
      <c r="I18" s="47">
        <v>-83049</v>
      </c>
    </row>
    <row r="19" spans="1:9" x14ac:dyDescent="0.25">
      <c r="A19" s="317" t="s">
        <v>456</v>
      </c>
      <c r="B19" s="317"/>
      <c r="C19" s="317"/>
      <c r="D19" s="317"/>
      <c r="E19" s="317"/>
      <c r="F19" s="317"/>
      <c r="G19" s="26">
        <v>12</v>
      </c>
      <c r="H19" s="47">
        <v>-369059</v>
      </c>
      <c r="I19" s="47">
        <v>-2640683</v>
      </c>
    </row>
    <row r="20" spans="1:9" ht="12.75" customHeight="1" x14ac:dyDescent="0.25">
      <c r="A20" s="326" t="s">
        <v>457</v>
      </c>
      <c r="B20" s="327"/>
      <c r="C20" s="327"/>
      <c r="D20" s="327"/>
      <c r="E20" s="327"/>
      <c r="F20" s="328"/>
      <c r="G20" s="113">
        <v>13</v>
      </c>
      <c r="H20" s="114">
        <f>SUM(H14:H19)</f>
        <v>-3692916</v>
      </c>
      <c r="I20" s="114">
        <f>SUM(I14:I19)</f>
        <v>-42845733</v>
      </c>
    </row>
    <row r="21" spans="1:9" ht="27.6" customHeight="1" x14ac:dyDescent="0.25">
      <c r="A21" s="323" t="s">
        <v>458</v>
      </c>
      <c r="B21" s="324"/>
      <c r="C21" s="324"/>
      <c r="D21" s="324"/>
      <c r="E21" s="324"/>
      <c r="F21" s="324"/>
      <c r="G21" s="28">
        <v>14</v>
      </c>
      <c r="H21" s="49">
        <f>H13+H20</f>
        <v>-437624</v>
      </c>
      <c r="I21" s="49">
        <f>I13+I20</f>
        <v>32885939</v>
      </c>
    </row>
    <row r="22" spans="1:9" x14ac:dyDescent="0.25">
      <c r="A22" s="320" t="s">
        <v>301</v>
      </c>
      <c r="B22" s="321"/>
      <c r="C22" s="321"/>
      <c r="D22" s="321"/>
      <c r="E22" s="321"/>
      <c r="F22" s="321"/>
      <c r="G22" s="321"/>
      <c r="H22" s="321"/>
      <c r="I22" s="322"/>
    </row>
    <row r="23" spans="1:9" ht="26.4" customHeight="1" x14ac:dyDescent="0.25">
      <c r="A23" s="325" t="s">
        <v>302</v>
      </c>
      <c r="B23" s="325"/>
      <c r="C23" s="325"/>
      <c r="D23" s="325"/>
      <c r="E23" s="325"/>
      <c r="F23" s="325"/>
      <c r="G23" s="25">
        <v>15</v>
      </c>
      <c r="H23" s="46">
        <v>51186</v>
      </c>
      <c r="I23" s="46">
        <v>661953</v>
      </c>
    </row>
    <row r="24" spans="1:9" x14ac:dyDescent="0.25">
      <c r="A24" s="317" t="s">
        <v>303</v>
      </c>
      <c r="B24" s="317"/>
      <c r="C24" s="317"/>
      <c r="D24" s="317"/>
      <c r="E24" s="317"/>
      <c r="F24" s="317"/>
      <c r="G24" s="25">
        <v>16</v>
      </c>
      <c r="H24" s="47">
        <v>0</v>
      </c>
      <c r="I24" s="47">
        <v>0</v>
      </c>
    </row>
    <row r="25" spans="1:9" x14ac:dyDescent="0.25">
      <c r="A25" s="317" t="s">
        <v>304</v>
      </c>
      <c r="B25" s="317"/>
      <c r="C25" s="317"/>
      <c r="D25" s="317"/>
      <c r="E25" s="317"/>
      <c r="F25" s="317"/>
      <c r="G25" s="25">
        <v>17</v>
      </c>
      <c r="H25" s="47">
        <v>342081</v>
      </c>
      <c r="I25" s="47">
        <v>66250</v>
      </c>
    </row>
    <row r="26" spans="1:9" x14ac:dyDescent="0.25">
      <c r="A26" s="317" t="s">
        <v>305</v>
      </c>
      <c r="B26" s="317"/>
      <c r="C26" s="317"/>
      <c r="D26" s="317"/>
      <c r="E26" s="317"/>
      <c r="F26" s="317"/>
      <c r="G26" s="25">
        <v>18</v>
      </c>
      <c r="H26" s="47">
        <v>8016869</v>
      </c>
      <c r="I26" s="47">
        <v>21294136</v>
      </c>
    </row>
    <row r="27" spans="1:9" x14ac:dyDescent="0.25">
      <c r="A27" s="317" t="s">
        <v>306</v>
      </c>
      <c r="B27" s="317"/>
      <c r="C27" s="317"/>
      <c r="D27" s="317"/>
      <c r="E27" s="317"/>
      <c r="F27" s="317"/>
      <c r="G27" s="25">
        <v>19</v>
      </c>
      <c r="H27" s="47">
        <v>2000000</v>
      </c>
      <c r="I27" s="47">
        <v>0</v>
      </c>
    </row>
    <row r="28" spans="1:9" x14ac:dyDescent="0.25">
      <c r="A28" s="317" t="s">
        <v>307</v>
      </c>
      <c r="B28" s="317"/>
      <c r="C28" s="317"/>
      <c r="D28" s="317"/>
      <c r="E28" s="317"/>
      <c r="F28" s="317"/>
      <c r="G28" s="25">
        <v>20</v>
      </c>
      <c r="H28" s="47">
        <v>0</v>
      </c>
      <c r="I28" s="47">
        <v>0</v>
      </c>
    </row>
    <row r="29" spans="1:9" ht="24" customHeight="1" x14ac:dyDescent="0.25">
      <c r="A29" s="318" t="s">
        <v>460</v>
      </c>
      <c r="B29" s="318"/>
      <c r="C29" s="318"/>
      <c r="D29" s="318"/>
      <c r="E29" s="318"/>
      <c r="F29" s="318"/>
      <c r="G29" s="27">
        <v>21</v>
      </c>
      <c r="H29" s="48">
        <f>SUM(H23:H28)</f>
        <v>10410136</v>
      </c>
      <c r="I29" s="48">
        <f>SUM(I23:I28)</f>
        <v>22022339</v>
      </c>
    </row>
    <row r="30" spans="1:9" ht="27" customHeight="1" x14ac:dyDescent="0.25">
      <c r="A30" s="317" t="s">
        <v>308</v>
      </c>
      <c r="B30" s="317"/>
      <c r="C30" s="317"/>
      <c r="D30" s="317"/>
      <c r="E30" s="317"/>
      <c r="F30" s="317"/>
      <c r="G30" s="26">
        <v>22</v>
      </c>
      <c r="H30" s="47">
        <v>-5865891</v>
      </c>
      <c r="I30" s="47">
        <v>-548292</v>
      </c>
    </row>
    <row r="31" spans="1:9" x14ac:dyDescent="0.25">
      <c r="A31" s="317" t="s">
        <v>309</v>
      </c>
      <c r="B31" s="317"/>
      <c r="C31" s="317"/>
      <c r="D31" s="317"/>
      <c r="E31" s="317"/>
      <c r="F31" s="317"/>
      <c r="G31" s="26">
        <v>23</v>
      </c>
      <c r="H31" s="47">
        <v>-698505</v>
      </c>
      <c r="I31" s="47">
        <v>-2700000</v>
      </c>
    </row>
    <row r="32" spans="1:9" x14ac:dyDescent="0.25">
      <c r="A32" s="317" t="s">
        <v>310</v>
      </c>
      <c r="B32" s="317"/>
      <c r="C32" s="317"/>
      <c r="D32" s="317"/>
      <c r="E32" s="317"/>
      <c r="F32" s="317"/>
      <c r="G32" s="26">
        <v>24</v>
      </c>
      <c r="H32" s="47">
        <v>-7775000</v>
      </c>
      <c r="I32" s="47">
        <v>-5250000</v>
      </c>
    </row>
    <row r="33" spans="1:9" x14ac:dyDescent="0.25">
      <c r="A33" s="317" t="s">
        <v>311</v>
      </c>
      <c r="B33" s="317"/>
      <c r="C33" s="317"/>
      <c r="D33" s="317"/>
      <c r="E33" s="317"/>
      <c r="F33" s="317"/>
      <c r="G33" s="26">
        <v>25</v>
      </c>
      <c r="H33" s="47">
        <v>0</v>
      </c>
      <c r="I33" s="47">
        <v>0</v>
      </c>
    </row>
    <row r="34" spans="1:9" x14ac:dyDescent="0.25">
      <c r="A34" s="317" t="s">
        <v>312</v>
      </c>
      <c r="B34" s="317"/>
      <c r="C34" s="317"/>
      <c r="D34" s="317"/>
      <c r="E34" s="317"/>
      <c r="F34" s="317"/>
      <c r="G34" s="26">
        <v>26</v>
      </c>
      <c r="H34" s="47">
        <v>0</v>
      </c>
      <c r="I34" s="47">
        <v>0</v>
      </c>
    </row>
    <row r="35" spans="1:9" ht="25.95" customHeight="1" x14ac:dyDescent="0.25">
      <c r="A35" s="318" t="s">
        <v>461</v>
      </c>
      <c r="B35" s="318"/>
      <c r="C35" s="318"/>
      <c r="D35" s="318"/>
      <c r="E35" s="318"/>
      <c r="F35" s="318"/>
      <c r="G35" s="27">
        <v>27</v>
      </c>
      <c r="H35" s="48">
        <f>SUM(H30:H34)</f>
        <v>-14339396</v>
      </c>
      <c r="I35" s="48">
        <f>SUM(I30:I34)</f>
        <v>-8498292</v>
      </c>
    </row>
    <row r="36" spans="1:9" ht="28.2" customHeight="1" x14ac:dyDescent="0.25">
      <c r="A36" s="323" t="s">
        <v>459</v>
      </c>
      <c r="B36" s="324"/>
      <c r="C36" s="324"/>
      <c r="D36" s="324"/>
      <c r="E36" s="324"/>
      <c r="F36" s="324"/>
      <c r="G36" s="28">
        <v>28</v>
      </c>
      <c r="H36" s="49">
        <f>H29+H35</f>
        <v>-3929260</v>
      </c>
      <c r="I36" s="49">
        <f>I29+I35</f>
        <v>13524047</v>
      </c>
    </row>
    <row r="37" spans="1:9" x14ac:dyDescent="0.25">
      <c r="A37" s="320" t="s">
        <v>313</v>
      </c>
      <c r="B37" s="321"/>
      <c r="C37" s="321"/>
      <c r="D37" s="321"/>
      <c r="E37" s="321"/>
      <c r="F37" s="321"/>
      <c r="G37" s="321">
        <v>0</v>
      </c>
      <c r="H37" s="321"/>
      <c r="I37" s="322"/>
    </row>
    <row r="38" spans="1:9" x14ac:dyDescent="0.25">
      <c r="A38" s="319" t="s">
        <v>314</v>
      </c>
      <c r="B38" s="319"/>
      <c r="C38" s="319"/>
      <c r="D38" s="319"/>
      <c r="E38" s="319"/>
      <c r="F38" s="319"/>
      <c r="G38" s="25">
        <v>29</v>
      </c>
      <c r="H38" s="46">
        <v>0</v>
      </c>
      <c r="I38" s="46">
        <v>0</v>
      </c>
    </row>
    <row r="39" spans="1:9" ht="25.2" customHeight="1" x14ac:dyDescent="0.25">
      <c r="A39" s="316" t="s">
        <v>315</v>
      </c>
      <c r="B39" s="316"/>
      <c r="C39" s="316"/>
      <c r="D39" s="316"/>
      <c r="E39" s="316"/>
      <c r="F39" s="316"/>
      <c r="G39" s="25">
        <v>30</v>
      </c>
      <c r="H39" s="47">
        <v>0</v>
      </c>
      <c r="I39" s="47">
        <v>0</v>
      </c>
    </row>
    <row r="40" spans="1:9" x14ac:dyDescent="0.25">
      <c r="A40" s="316" t="s">
        <v>316</v>
      </c>
      <c r="B40" s="316"/>
      <c r="C40" s="316"/>
      <c r="D40" s="316"/>
      <c r="E40" s="316"/>
      <c r="F40" s="316"/>
      <c r="G40" s="25">
        <v>31</v>
      </c>
      <c r="H40" s="47">
        <v>0</v>
      </c>
      <c r="I40" s="47">
        <v>85137</v>
      </c>
    </row>
    <row r="41" spans="1:9" x14ac:dyDescent="0.25">
      <c r="A41" s="316" t="s">
        <v>317</v>
      </c>
      <c r="B41" s="316"/>
      <c r="C41" s="316"/>
      <c r="D41" s="316"/>
      <c r="E41" s="316"/>
      <c r="F41" s="316"/>
      <c r="G41" s="25">
        <v>32</v>
      </c>
      <c r="H41" s="47">
        <v>13125</v>
      </c>
      <c r="I41" s="47">
        <v>15514</v>
      </c>
    </row>
    <row r="42" spans="1:9" ht="25.95" customHeight="1" x14ac:dyDescent="0.25">
      <c r="A42" s="318" t="s">
        <v>462</v>
      </c>
      <c r="B42" s="318"/>
      <c r="C42" s="318"/>
      <c r="D42" s="318"/>
      <c r="E42" s="318"/>
      <c r="F42" s="318"/>
      <c r="G42" s="27">
        <v>33</v>
      </c>
      <c r="H42" s="48">
        <f>H41+H40+H39+H38</f>
        <v>13125</v>
      </c>
      <c r="I42" s="48">
        <f>I41+I40+I39+I38</f>
        <v>100651</v>
      </c>
    </row>
    <row r="43" spans="1:9" ht="24.6" customHeight="1" x14ac:dyDescent="0.25">
      <c r="A43" s="316" t="s">
        <v>318</v>
      </c>
      <c r="B43" s="316"/>
      <c r="C43" s="316"/>
      <c r="D43" s="316"/>
      <c r="E43" s="316"/>
      <c r="F43" s="316"/>
      <c r="G43" s="26">
        <v>34</v>
      </c>
      <c r="H43" s="47">
        <v>0</v>
      </c>
      <c r="I43" s="47">
        <v>-5000000</v>
      </c>
    </row>
    <row r="44" spans="1:9" x14ac:dyDescent="0.25">
      <c r="A44" s="316" t="s">
        <v>319</v>
      </c>
      <c r="B44" s="316"/>
      <c r="C44" s="316"/>
      <c r="D44" s="316"/>
      <c r="E44" s="316"/>
      <c r="F44" s="316"/>
      <c r="G44" s="26">
        <v>35</v>
      </c>
      <c r="H44" s="47">
        <v>0</v>
      </c>
      <c r="I44" s="47">
        <v>0</v>
      </c>
    </row>
    <row r="45" spans="1:9" x14ac:dyDescent="0.25">
      <c r="A45" s="316" t="s">
        <v>320</v>
      </c>
      <c r="B45" s="316"/>
      <c r="C45" s="316"/>
      <c r="D45" s="316"/>
      <c r="E45" s="316"/>
      <c r="F45" s="316"/>
      <c r="G45" s="26">
        <v>36</v>
      </c>
      <c r="H45" s="47">
        <v>0</v>
      </c>
      <c r="I45" s="47">
        <v>-23630</v>
      </c>
    </row>
    <row r="46" spans="1:9" ht="21" customHeight="1" x14ac:dyDescent="0.25">
      <c r="A46" s="316" t="s">
        <v>321</v>
      </c>
      <c r="B46" s="316"/>
      <c r="C46" s="316"/>
      <c r="D46" s="316"/>
      <c r="E46" s="316"/>
      <c r="F46" s="316"/>
      <c r="G46" s="26">
        <v>37</v>
      </c>
      <c r="H46" s="47">
        <v>0</v>
      </c>
      <c r="I46" s="47">
        <v>0</v>
      </c>
    </row>
    <row r="47" spans="1:9" x14ac:dyDescent="0.25">
      <c r="A47" s="316" t="s">
        <v>322</v>
      </c>
      <c r="B47" s="316"/>
      <c r="C47" s="316"/>
      <c r="D47" s="316"/>
      <c r="E47" s="316"/>
      <c r="F47" s="316"/>
      <c r="G47" s="26">
        <v>38</v>
      </c>
      <c r="H47" s="47">
        <v>0</v>
      </c>
      <c r="I47" s="47">
        <v>-4171196</v>
      </c>
    </row>
    <row r="48" spans="1:9" ht="22.95" customHeight="1" x14ac:dyDescent="0.25">
      <c r="A48" s="318" t="s">
        <v>463</v>
      </c>
      <c r="B48" s="318"/>
      <c r="C48" s="318"/>
      <c r="D48" s="318"/>
      <c r="E48" s="318"/>
      <c r="F48" s="318"/>
      <c r="G48" s="27">
        <v>39</v>
      </c>
      <c r="H48" s="48">
        <f>H47+H46+H45+H44+H43</f>
        <v>0</v>
      </c>
      <c r="I48" s="48">
        <f>I47+I46+I45+I44+I43</f>
        <v>-9194826</v>
      </c>
    </row>
    <row r="49" spans="1:9" ht="25.95" customHeight="1" x14ac:dyDescent="0.25">
      <c r="A49" s="332" t="s">
        <v>464</v>
      </c>
      <c r="B49" s="333"/>
      <c r="C49" s="333"/>
      <c r="D49" s="333"/>
      <c r="E49" s="333"/>
      <c r="F49" s="333"/>
      <c r="G49" s="27">
        <v>40</v>
      </c>
      <c r="H49" s="48">
        <f>H48+H42</f>
        <v>13125</v>
      </c>
      <c r="I49" s="48">
        <f>I48+I42</f>
        <v>-9094175</v>
      </c>
    </row>
    <row r="50" spans="1:9" ht="22.2" customHeight="1" x14ac:dyDescent="0.25">
      <c r="A50" s="317" t="s">
        <v>323</v>
      </c>
      <c r="B50" s="317"/>
      <c r="C50" s="317"/>
      <c r="D50" s="317"/>
      <c r="E50" s="317"/>
      <c r="F50" s="317"/>
      <c r="G50" s="26">
        <v>41</v>
      </c>
      <c r="H50" s="47">
        <v>-119</v>
      </c>
      <c r="I50" s="47">
        <v>-10202</v>
      </c>
    </row>
    <row r="51" spans="1:9" ht="25.95" customHeight="1" x14ac:dyDescent="0.25">
      <c r="A51" s="332" t="s">
        <v>465</v>
      </c>
      <c r="B51" s="333"/>
      <c r="C51" s="333"/>
      <c r="D51" s="333"/>
      <c r="E51" s="333"/>
      <c r="F51" s="333"/>
      <c r="G51" s="27">
        <v>42</v>
      </c>
      <c r="H51" s="48">
        <f>H21+H36+H49+H50</f>
        <v>-4353878</v>
      </c>
      <c r="I51" s="48">
        <f>I21+I36+I49+I50</f>
        <v>37305609</v>
      </c>
    </row>
    <row r="52" spans="1:9" ht="25.2" customHeight="1" x14ac:dyDescent="0.25">
      <c r="A52" s="334" t="s">
        <v>324</v>
      </c>
      <c r="B52" s="334"/>
      <c r="C52" s="334"/>
      <c r="D52" s="334"/>
      <c r="E52" s="334"/>
      <c r="F52" s="334"/>
      <c r="G52" s="26">
        <v>43</v>
      </c>
      <c r="H52" s="47">
        <v>38342148</v>
      </c>
      <c r="I52" s="47">
        <v>7293613</v>
      </c>
    </row>
    <row r="53" spans="1:9" ht="31.95" customHeight="1" x14ac:dyDescent="0.25">
      <c r="A53" s="323" t="s">
        <v>466</v>
      </c>
      <c r="B53" s="324"/>
      <c r="C53" s="324"/>
      <c r="D53" s="324"/>
      <c r="E53" s="324"/>
      <c r="F53" s="324"/>
      <c r="G53" s="28">
        <v>44</v>
      </c>
      <c r="H53" s="49">
        <f>H52+H51</f>
        <v>33988270</v>
      </c>
      <c r="I53" s="49">
        <f>I52+I51</f>
        <v>44599222</v>
      </c>
    </row>
  </sheetData>
  <sheetProtection algorithmName="SHA-512" hashValue="dCNU/+uTt5xBQK/OWoycBVqq05k1I8/6Prci2oe/0F0J8NvWlG/lUB9952mfvSqcPsayVrg/8DZaV89d8d1IQQ==" saltValue="2d0rAmmZpO62YCLvVYenkg==" spinCount="100000" sheet="1" objects="1" scenarios="1"/>
  <mergeCells count="53">
    <mergeCell ref="A12:F12"/>
    <mergeCell ref="A13:F13"/>
    <mergeCell ref="A3:I3"/>
    <mergeCell ref="A53:F53"/>
    <mergeCell ref="A44:F44"/>
    <mergeCell ref="A45:F45"/>
    <mergeCell ref="A46:F46"/>
    <mergeCell ref="A47:F47"/>
    <mergeCell ref="A48:F48"/>
    <mergeCell ref="A49:F49"/>
    <mergeCell ref="A25:F25"/>
    <mergeCell ref="A6:F6"/>
    <mergeCell ref="A50:F50"/>
    <mergeCell ref="A51:F51"/>
    <mergeCell ref="A52:F52"/>
    <mergeCell ref="A32:F32"/>
    <mergeCell ref="A20:F20"/>
    <mergeCell ref="A21:F21"/>
    <mergeCell ref="A22:I22"/>
    <mergeCell ref="A23:F23"/>
    <mergeCell ref="A24:F24"/>
    <mergeCell ref="A7:I7"/>
    <mergeCell ref="A8:F8"/>
    <mergeCell ref="A9:F9"/>
    <mergeCell ref="A10:F10"/>
    <mergeCell ref="A11:F11"/>
    <mergeCell ref="A40:F40"/>
    <mergeCell ref="A41:F41"/>
    <mergeCell ref="A26:F26"/>
    <mergeCell ref="A27:F27"/>
    <mergeCell ref="A28:F28"/>
    <mergeCell ref="A29:F29"/>
    <mergeCell ref="A37:I37"/>
    <mergeCell ref="A35:F35"/>
    <mergeCell ref="A36:F36"/>
    <mergeCell ref="A33:F33"/>
    <mergeCell ref="A34:F34"/>
    <mergeCell ref="A2:I2"/>
    <mergeCell ref="A1:I1"/>
    <mergeCell ref="A4:I4"/>
    <mergeCell ref="A5:F5"/>
    <mergeCell ref="A43:F43"/>
    <mergeCell ref="A30:F30"/>
    <mergeCell ref="A31:F31"/>
    <mergeCell ref="A18:F18"/>
    <mergeCell ref="A19:F19"/>
    <mergeCell ref="A14:F14"/>
    <mergeCell ref="A15:F15"/>
    <mergeCell ref="A16:F16"/>
    <mergeCell ref="A17:F17"/>
    <mergeCell ref="A42:F42"/>
    <mergeCell ref="A38:F38"/>
    <mergeCell ref="A39:F39"/>
  </mergeCells>
  <dataValidations count="6">
    <dataValidation type="whole" operator="greaterThanOrEqual" allowBlank="1" showInputMessage="1" showErrorMessage="1" errorTitle="Incorrect entry" error="You can enter only positive whole numbers."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Incorrect entry" error="You can enter only whole numbers."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Incorrect entry" error="You can enter only positive whole numbers."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Incorrect entry" error="You can enter only whole numbers" sqref="H49:I51 H20:I21 H33:I33 H36:I36 H17:I18" xr:uid="{00000000-0002-0000-0400-000003000000}">
      <formula1>999999999999</formula1>
    </dataValidation>
    <dataValidation type="whole" operator="lessThanOrEqual" allowBlank="1" showInputMessage="1" showErrorMessage="1" errorTitle="Incorrect entry" error="You can enter only negative whole numbers or a zero" sqref="H43:I48 H19:I19 H30:I32 H34:I35 H12:I16" xr:uid="{00000000-0002-0000-0400-000004000000}">
      <formula1>0</formula1>
    </dataValidation>
    <dataValidation type="whole" operator="greaterThanOrEqual" allowBlank="1" showInputMessage="1" showErrorMessage="1" errorTitle="Incorrect entry" error="You can enter only positive whole numbers" sqref="H52:I53 H23:I29 H38:I42 H8:I11" xr:uid="{00000000-0002-0000-0400-000005000000}">
      <formula1>0</formula1>
    </dataValidation>
  </dataValidations>
  <pageMargins left="0.71" right="0.22" top="1" bottom="1" header="0.5" footer="0.5"/>
  <pageSetup paperSize="9" scale="8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Y63"/>
  <sheetViews>
    <sheetView view="pageBreakPreview" zoomScaleNormal="100" zoomScaleSheetLayoutView="100" workbookViewId="0">
      <pane xSplit="7" ySplit="6" topLeftCell="H7" activePane="bottomRight" state="frozen"/>
      <selection pane="topRight" activeCell="H1" sqref="H1"/>
      <selection pane="bottomLeft" activeCell="A7" sqref="A7"/>
      <selection pane="bottomRight" activeCell="Y55" sqref="Y55"/>
    </sheetView>
  </sheetViews>
  <sheetFormatPr defaultRowHeight="13.2" x14ac:dyDescent="0.25"/>
  <cols>
    <col min="1" max="4" width="9.109375" style="1"/>
    <col min="5" max="5" width="10.109375" style="1" bestFit="1" customWidth="1"/>
    <col min="6" max="6" width="9.109375" style="1"/>
    <col min="7" max="7" width="10.88671875" style="1" bestFit="1" customWidth="1"/>
    <col min="8" max="25" width="15" style="32" customWidth="1"/>
    <col min="26" max="28" width="15" style="1" customWidth="1"/>
    <col min="29" max="261" width="9.109375" style="1"/>
    <col min="262" max="262" width="10.109375" style="1" bestFit="1" customWidth="1"/>
    <col min="263" max="266" width="9.109375" style="1"/>
    <col min="267" max="268" width="9.88671875" style="1" bestFit="1" customWidth="1"/>
    <col min="269" max="517" width="9.109375" style="1"/>
    <col min="518" max="518" width="10.109375" style="1" bestFit="1" customWidth="1"/>
    <col min="519" max="522" width="9.109375" style="1"/>
    <col min="523" max="524" width="9.88671875" style="1" bestFit="1" customWidth="1"/>
    <col min="525" max="773" width="9.109375" style="1"/>
    <col min="774" max="774" width="10.109375" style="1" bestFit="1" customWidth="1"/>
    <col min="775" max="778" width="9.109375" style="1"/>
    <col min="779" max="780" width="9.88671875" style="1" bestFit="1" customWidth="1"/>
    <col min="781" max="1029" width="9.109375" style="1"/>
    <col min="1030" max="1030" width="10.109375" style="1" bestFit="1" customWidth="1"/>
    <col min="1031" max="1034" width="9.109375" style="1"/>
    <col min="1035" max="1036" width="9.88671875" style="1" bestFit="1" customWidth="1"/>
    <col min="1037" max="1285" width="9.109375" style="1"/>
    <col min="1286" max="1286" width="10.109375" style="1" bestFit="1" customWidth="1"/>
    <col min="1287" max="1290" width="9.109375" style="1"/>
    <col min="1291" max="1292" width="9.88671875" style="1" bestFit="1" customWidth="1"/>
    <col min="1293" max="1541" width="9.109375" style="1"/>
    <col min="1542" max="1542" width="10.109375" style="1" bestFit="1" customWidth="1"/>
    <col min="1543" max="1546" width="9.109375" style="1"/>
    <col min="1547" max="1548" width="9.88671875" style="1" bestFit="1" customWidth="1"/>
    <col min="1549" max="1797" width="9.109375" style="1"/>
    <col min="1798" max="1798" width="10.109375" style="1" bestFit="1" customWidth="1"/>
    <col min="1799" max="1802" width="9.109375" style="1"/>
    <col min="1803" max="1804" width="9.88671875" style="1" bestFit="1" customWidth="1"/>
    <col min="1805" max="2053" width="9.109375" style="1"/>
    <col min="2054" max="2054" width="10.109375" style="1" bestFit="1" customWidth="1"/>
    <col min="2055" max="2058" width="9.109375" style="1"/>
    <col min="2059" max="2060" width="9.88671875" style="1" bestFit="1" customWidth="1"/>
    <col min="2061" max="2309" width="9.109375" style="1"/>
    <col min="2310" max="2310" width="10.109375" style="1" bestFit="1" customWidth="1"/>
    <col min="2311" max="2314" width="9.109375" style="1"/>
    <col min="2315" max="2316" width="9.88671875" style="1" bestFit="1" customWidth="1"/>
    <col min="2317" max="2565" width="9.109375" style="1"/>
    <col min="2566" max="2566" width="10.109375" style="1" bestFit="1" customWidth="1"/>
    <col min="2567" max="2570" width="9.109375" style="1"/>
    <col min="2571" max="2572" width="9.88671875" style="1" bestFit="1" customWidth="1"/>
    <col min="2573" max="2821" width="9.109375" style="1"/>
    <col min="2822" max="2822" width="10.109375" style="1" bestFit="1" customWidth="1"/>
    <col min="2823" max="2826" width="9.109375" style="1"/>
    <col min="2827" max="2828" width="9.88671875" style="1" bestFit="1" customWidth="1"/>
    <col min="2829" max="3077" width="9.109375" style="1"/>
    <col min="3078" max="3078" width="10.109375" style="1" bestFit="1" customWidth="1"/>
    <col min="3079" max="3082" width="9.109375" style="1"/>
    <col min="3083" max="3084" width="9.88671875" style="1" bestFit="1" customWidth="1"/>
    <col min="3085" max="3333" width="9.109375" style="1"/>
    <col min="3334" max="3334" width="10.109375" style="1" bestFit="1" customWidth="1"/>
    <col min="3335" max="3338" width="9.109375" style="1"/>
    <col min="3339" max="3340" width="9.88671875" style="1" bestFit="1" customWidth="1"/>
    <col min="3341" max="3589" width="9.109375" style="1"/>
    <col min="3590" max="3590" width="10.109375" style="1" bestFit="1" customWidth="1"/>
    <col min="3591" max="3594" width="9.109375" style="1"/>
    <col min="3595" max="3596" width="9.88671875" style="1" bestFit="1" customWidth="1"/>
    <col min="3597" max="3845" width="9.109375" style="1"/>
    <col min="3846" max="3846" width="10.109375" style="1" bestFit="1" customWidth="1"/>
    <col min="3847" max="3850" width="9.109375" style="1"/>
    <col min="3851" max="3852" width="9.88671875" style="1" bestFit="1" customWidth="1"/>
    <col min="3853" max="4101" width="9.109375" style="1"/>
    <col min="4102" max="4102" width="10.109375" style="1" bestFit="1" customWidth="1"/>
    <col min="4103" max="4106" width="9.109375" style="1"/>
    <col min="4107" max="4108" width="9.88671875" style="1" bestFit="1" customWidth="1"/>
    <col min="4109" max="4357" width="9.109375" style="1"/>
    <col min="4358" max="4358" width="10.109375" style="1" bestFit="1" customWidth="1"/>
    <col min="4359" max="4362" width="9.109375" style="1"/>
    <col min="4363" max="4364" width="9.88671875" style="1" bestFit="1" customWidth="1"/>
    <col min="4365" max="4613" width="9.109375" style="1"/>
    <col min="4614" max="4614" width="10.109375" style="1" bestFit="1" customWidth="1"/>
    <col min="4615" max="4618" width="9.109375" style="1"/>
    <col min="4619" max="4620" width="9.88671875" style="1" bestFit="1" customWidth="1"/>
    <col min="4621" max="4869" width="9.109375" style="1"/>
    <col min="4870" max="4870" width="10.109375" style="1" bestFit="1" customWidth="1"/>
    <col min="4871" max="4874" width="9.109375" style="1"/>
    <col min="4875" max="4876" width="9.88671875" style="1" bestFit="1" customWidth="1"/>
    <col min="4877" max="5125" width="9.109375" style="1"/>
    <col min="5126" max="5126" width="10.109375" style="1" bestFit="1" customWidth="1"/>
    <col min="5127" max="5130" width="9.109375" style="1"/>
    <col min="5131" max="5132" width="9.88671875" style="1" bestFit="1" customWidth="1"/>
    <col min="5133" max="5381" width="9.109375" style="1"/>
    <col min="5382" max="5382" width="10.109375" style="1" bestFit="1" customWidth="1"/>
    <col min="5383" max="5386" width="9.109375" style="1"/>
    <col min="5387" max="5388" width="9.88671875" style="1" bestFit="1" customWidth="1"/>
    <col min="5389" max="5637" width="9.109375" style="1"/>
    <col min="5638" max="5638" width="10.109375" style="1" bestFit="1" customWidth="1"/>
    <col min="5639" max="5642" width="9.109375" style="1"/>
    <col min="5643" max="5644" width="9.88671875" style="1" bestFit="1" customWidth="1"/>
    <col min="5645" max="5893" width="9.109375" style="1"/>
    <col min="5894" max="5894" width="10.109375" style="1" bestFit="1" customWidth="1"/>
    <col min="5895" max="5898" width="9.109375" style="1"/>
    <col min="5899" max="5900" width="9.88671875" style="1" bestFit="1" customWidth="1"/>
    <col min="5901" max="6149" width="9.109375" style="1"/>
    <col min="6150" max="6150" width="10.109375" style="1" bestFit="1" customWidth="1"/>
    <col min="6151" max="6154" width="9.109375" style="1"/>
    <col min="6155" max="6156" width="9.88671875" style="1" bestFit="1" customWidth="1"/>
    <col min="6157" max="6405" width="9.109375" style="1"/>
    <col min="6406" max="6406" width="10.109375" style="1" bestFit="1" customWidth="1"/>
    <col min="6407" max="6410" width="9.109375" style="1"/>
    <col min="6411" max="6412" width="9.88671875" style="1" bestFit="1" customWidth="1"/>
    <col min="6413" max="6661" width="9.109375" style="1"/>
    <col min="6662" max="6662" width="10.109375" style="1" bestFit="1" customWidth="1"/>
    <col min="6663" max="6666" width="9.109375" style="1"/>
    <col min="6667" max="6668" width="9.88671875" style="1" bestFit="1" customWidth="1"/>
    <col min="6669" max="6917" width="9.109375" style="1"/>
    <col min="6918" max="6918" width="10.109375" style="1" bestFit="1" customWidth="1"/>
    <col min="6919" max="6922" width="9.109375" style="1"/>
    <col min="6923" max="6924" width="9.88671875" style="1" bestFit="1" customWidth="1"/>
    <col min="6925" max="7173" width="9.109375" style="1"/>
    <col min="7174" max="7174" width="10.109375" style="1" bestFit="1" customWidth="1"/>
    <col min="7175" max="7178" width="9.109375" style="1"/>
    <col min="7179" max="7180" width="9.88671875" style="1" bestFit="1" customWidth="1"/>
    <col min="7181" max="7429" width="9.109375" style="1"/>
    <col min="7430" max="7430" width="10.109375" style="1" bestFit="1" customWidth="1"/>
    <col min="7431" max="7434" width="9.109375" style="1"/>
    <col min="7435" max="7436" width="9.88671875" style="1" bestFit="1" customWidth="1"/>
    <col min="7437" max="7685" width="9.109375" style="1"/>
    <col min="7686" max="7686" width="10.109375" style="1" bestFit="1" customWidth="1"/>
    <col min="7687" max="7690" width="9.109375" style="1"/>
    <col min="7691" max="7692" width="9.88671875" style="1" bestFit="1" customWidth="1"/>
    <col min="7693" max="7941" width="9.109375" style="1"/>
    <col min="7942" max="7942" width="10.109375" style="1" bestFit="1" customWidth="1"/>
    <col min="7943" max="7946" width="9.109375" style="1"/>
    <col min="7947" max="7948" width="9.88671875" style="1" bestFit="1" customWidth="1"/>
    <col min="7949" max="8197" width="9.109375" style="1"/>
    <col min="8198" max="8198" width="10.109375" style="1" bestFit="1" customWidth="1"/>
    <col min="8199" max="8202" width="9.109375" style="1"/>
    <col min="8203" max="8204" width="9.88671875" style="1" bestFit="1" customWidth="1"/>
    <col min="8205" max="8453" width="9.109375" style="1"/>
    <col min="8454" max="8454" width="10.109375" style="1" bestFit="1" customWidth="1"/>
    <col min="8455" max="8458" width="9.109375" style="1"/>
    <col min="8459" max="8460" width="9.88671875" style="1" bestFit="1" customWidth="1"/>
    <col min="8461" max="8709" width="9.109375" style="1"/>
    <col min="8710" max="8710" width="10.109375" style="1" bestFit="1" customWidth="1"/>
    <col min="8711" max="8714" width="9.109375" style="1"/>
    <col min="8715" max="8716" width="9.88671875" style="1" bestFit="1" customWidth="1"/>
    <col min="8717" max="8965" width="9.109375" style="1"/>
    <col min="8966" max="8966" width="10.109375" style="1" bestFit="1" customWidth="1"/>
    <col min="8967" max="8970" width="9.109375" style="1"/>
    <col min="8971" max="8972" width="9.88671875" style="1" bestFit="1" customWidth="1"/>
    <col min="8973" max="9221" width="9.109375" style="1"/>
    <col min="9222" max="9222" width="10.109375" style="1" bestFit="1" customWidth="1"/>
    <col min="9223" max="9226" width="9.109375" style="1"/>
    <col min="9227" max="9228" width="9.88671875" style="1" bestFit="1" customWidth="1"/>
    <col min="9229" max="9477" width="9.109375" style="1"/>
    <col min="9478" max="9478" width="10.109375" style="1" bestFit="1" customWidth="1"/>
    <col min="9479" max="9482" width="9.109375" style="1"/>
    <col min="9483" max="9484" width="9.88671875" style="1" bestFit="1" customWidth="1"/>
    <col min="9485" max="9733" width="9.109375" style="1"/>
    <col min="9734" max="9734" width="10.109375" style="1" bestFit="1" customWidth="1"/>
    <col min="9735" max="9738" width="9.109375" style="1"/>
    <col min="9739" max="9740" width="9.88671875" style="1" bestFit="1" customWidth="1"/>
    <col min="9741" max="9989" width="9.109375" style="1"/>
    <col min="9990" max="9990" width="10.109375" style="1" bestFit="1" customWidth="1"/>
    <col min="9991" max="9994" width="9.109375" style="1"/>
    <col min="9995" max="9996" width="9.88671875" style="1" bestFit="1" customWidth="1"/>
    <col min="9997" max="10245" width="9.109375" style="1"/>
    <col min="10246" max="10246" width="10.109375" style="1" bestFit="1" customWidth="1"/>
    <col min="10247" max="10250" width="9.109375" style="1"/>
    <col min="10251" max="10252" width="9.88671875" style="1" bestFit="1" customWidth="1"/>
    <col min="10253" max="10501" width="9.109375" style="1"/>
    <col min="10502" max="10502" width="10.109375" style="1" bestFit="1" customWidth="1"/>
    <col min="10503" max="10506" width="9.109375" style="1"/>
    <col min="10507" max="10508" width="9.88671875" style="1" bestFit="1" customWidth="1"/>
    <col min="10509" max="10757" width="9.109375" style="1"/>
    <col min="10758" max="10758" width="10.109375" style="1" bestFit="1" customWidth="1"/>
    <col min="10759" max="10762" width="9.109375" style="1"/>
    <col min="10763" max="10764" width="9.88671875" style="1" bestFit="1" customWidth="1"/>
    <col min="10765" max="11013" width="9.109375" style="1"/>
    <col min="11014" max="11014" width="10.109375" style="1" bestFit="1" customWidth="1"/>
    <col min="11015" max="11018" width="9.109375" style="1"/>
    <col min="11019" max="11020" width="9.88671875" style="1" bestFit="1" customWidth="1"/>
    <col min="11021" max="11269" width="9.109375" style="1"/>
    <col min="11270" max="11270" width="10.109375" style="1" bestFit="1" customWidth="1"/>
    <col min="11271" max="11274" width="9.109375" style="1"/>
    <col min="11275" max="11276" width="9.88671875" style="1" bestFit="1" customWidth="1"/>
    <col min="11277" max="11525" width="9.109375" style="1"/>
    <col min="11526" max="11526" width="10.109375" style="1" bestFit="1" customWidth="1"/>
    <col min="11527" max="11530" width="9.109375" style="1"/>
    <col min="11531" max="11532" width="9.88671875" style="1" bestFit="1" customWidth="1"/>
    <col min="11533" max="11781" width="9.109375" style="1"/>
    <col min="11782" max="11782" width="10.109375" style="1" bestFit="1" customWidth="1"/>
    <col min="11783" max="11786" width="9.109375" style="1"/>
    <col min="11787" max="11788" width="9.88671875" style="1" bestFit="1" customWidth="1"/>
    <col min="11789" max="12037" width="9.109375" style="1"/>
    <col min="12038" max="12038" width="10.109375" style="1" bestFit="1" customWidth="1"/>
    <col min="12039" max="12042" width="9.109375" style="1"/>
    <col min="12043" max="12044" width="9.88671875" style="1" bestFit="1" customWidth="1"/>
    <col min="12045" max="12293" width="9.109375" style="1"/>
    <col min="12294" max="12294" width="10.109375" style="1" bestFit="1" customWidth="1"/>
    <col min="12295" max="12298" width="9.109375" style="1"/>
    <col min="12299" max="12300" width="9.88671875" style="1" bestFit="1" customWidth="1"/>
    <col min="12301" max="12549" width="9.109375" style="1"/>
    <col min="12550" max="12550" width="10.109375" style="1" bestFit="1" customWidth="1"/>
    <col min="12551" max="12554" width="9.109375" style="1"/>
    <col min="12555" max="12556" width="9.88671875" style="1" bestFit="1" customWidth="1"/>
    <col min="12557" max="12805" width="9.109375" style="1"/>
    <col min="12806" max="12806" width="10.109375" style="1" bestFit="1" customWidth="1"/>
    <col min="12807" max="12810" width="9.109375" style="1"/>
    <col min="12811" max="12812" width="9.88671875" style="1" bestFit="1" customWidth="1"/>
    <col min="12813" max="13061" width="9.109375" style="1"/>
    <col min="13062" max="13062" width="10.109375" style="1" bestFit="1" customWidth="1"/>
    <col min="13063" max="13066" width="9.109375" style="1"/>
    <col min="13067" max="13068" width="9.88671875" style="1" bestFit="1" customWidth="1"/>
    <col min="13069" max="13317" width="9.109375" style="1"/>
    <col min="13318" max="13318" width="10.109375" style="1" bestFit="1" customWidth="1"/>
    <col min="13319" max="13322" width="9.109375" style="1"/>
    <col min="13323" max="13324" width="9.88671875" style="1" bestFit="1" customWidth="1"/>
    <col min="13325" max="13573" width="9.109375" style="1"/>
    <col min="13574" max="13574" width="10.109375" style="1" bestFit="1" customWidth="1"/>
    <col min="13575" max="13578" width="9.109375" style="1"/>
    <col min="13579" max="13580" width="9.88671875" style="1" bestFit="1" customWidth="1"/>
    <col min="13581" max="13829" width="9.109375" style="1"/>
    <col min="13830" max="13830" width="10.109375" style="1" bestFit="1" customWidth="1"/>
    <col min="13831" max="13834" width="9.109375" style="1"/>
    <col min="13835" max="13836" width="9.88671875" style="1" bestFit="1" customWidth="1"/>
    <col min="13837" max="14085" width="9.109375" style="1"/>
    <col min="14086" max="14086" width="10.109375" style="1" bestFit="1" customWidth="1"/>
    <col min="14087" max="14090" width="9.109375" style="1"/>
    <col min="14091" max="14092" width="9.88671875" style="1" bestFit="1" customWidth="1"/>
    <col min="14093" max="14341" width="9.109375" style="1"/>
    <col min="14342" max="14342" width="10.109375" style="1" bestFit="1" customWidth="1"/>
    <col min="14343" max="14346" width="9.109375" style="1"/>
    <col min="14347" max="14348" width="9.88671875" style="1" bestFit="1" customWidth="1"/>
    <col min="14349" max="14597" width="9.109375" style="1"/>
    <col min="14598" max="14598" width="10.109375" style="1" bestFit="1" customWidth="1"/>
    <col min="14599" max="14602" width="9.109375" style="1"/>
    <col min="14603" max="14604" width="9.88671875" style="1" bestFit="1" customWidth="1"/>
    <col min="14605" max="14853" width="9.109375" style="1"/>
    <col min="14854" max="14854" width="10.109375" style="1" bestFit="1" customWidth="1"/>
    <col min="14855" max="14858" width="9.109375" style="1"/>
    <col min="14859" max="14860" width="9.88671875" style="1" bestFit="1" customWidth="1"/>
    <col min="14861" max="15109" width="9.109375" style="1"/>
    <col min="15110" max="15110" width="10.109375" style="1" bestFit="1" customWidth="1"/>
    <col min="15111" max="15114" width="9.109375" style="1"/>
    <col min="15115" max="15116" width="9.88671875" style="1" bestFit="1" customWidth="1"/>
    <col min="15117" max="15365" width="9.109375" style="1"/>
    <col min="15366" max="15366" width="10.109375" style="1" bestFit="1" customWidth="1"/>
    <col min="15367" max="15370" width="9.109375" style="1"/>
    <col min="15371" max="15372" width="9.88671875" style="1" bestFit="1" customWidth="1"/>
    <col min="15373" max="15621" width="9.109375" style="1"/>
    <col min="15622" max="15622" width="10.109375" style="1" bestFit="1" customWidth="1"/>
    <col min="15623" max="15626" width="9.109375" style="1"/>
    <col min="15627" max="15628" width="9.88671875" style="1" bestFit="1" customWidth="1"/>
    <col min="15629" max="15877" width="9.109375" style="1"/>
    <col min="15878" max="15878" width="10.109375" style="1" bestFit="1" customWidth="1"/>
    <col min="15879" max="15882" width="9.109375" style="1"/>
    <col min="15883" max="15884" width="9.88671875" style="1" bestFit="1" customWidth="1"/>
    <col min="15885" max="16133" width="9.109375" style="1"/>
    <col min="16134" max="16134" width="10.109375" style="1" bestFit="1" customWidth="1"/>
    <col min="16135" max="16138" width="9.109375" style="1"/>
    <col min="16139" max="16140" width="9.88671875" style="1" bestFit="1" customWidth="1"/>
    <col min="16141" max="16384" width="9.109375" style="1"/>
  </cols>
  <sheetData>
    <row r="1" spans="1:25" x14ac:dyDescent="0.25">
      <c r="A1" s="335" t="s">
        <v>325</v>
      </c>
      <c r="B1" s="336"/>
      <c r="C1" s="336"/>
      <c r="D1" s="336"/>
      <c r="E1" s="336"/>
      <c r="F1" s="336"/>
      <c r="G1" s="336"/>
      <c r="H1" s="336"/>
      <c r="I1" s="336"/>
      <c r="J1" s="336"/>
      <c r="K1" s="50"/>
    </row>
    <row r="2" spans="1:25" ht="15.6" x14ac:dyDescent="0.25">
      <c r="A2" s="2"/>
      <c r="B2" s="3"/>
      <c r="C2" s="337" t="s">
        <v>326</v>
      </c>
      <c r="D2" s="337"/>
      <c r="E2" s="9">
        <v>45658</v>
      </c>
      <c r="F2" s="4" t="s">
        <v>327</v>
      </c>
      <c r="G2" s="9">
        <v>45747</v>
      </c>
      <c r="H2" s="51"/>
      <c r="I2" s="51"/>
      <c r="J2" s="51"/>
      <c r="K2" s="50"/>
      <c r="X2" s="52" t="s">
        <v>499</v>
      </c>
    </row>
    <row r="3" spans="1:25" ht="13.5" customHeight="1" thickBot="1" x14ac:dyDescent="0.3">
      <c r="A3" s="340" t="s">
        <v>328</v>
      </c>
      <c r="B3" s="341"/>
      <c r="C3" s="341"/>
      <c r="D3" s="341"/>
      <c r="E3" s="341"/>
      <c r="F3" s="341"/>
      <c r="G3" s="344" t="s">
        <v>329</v>
      </c>
      <c r="H3" s="346" t="s">
        <v>330</v>
      </c>
      <c r="I3" s="346"/>
      <c r="J3" s="346"/>
      <c r="K3" s="346"/>
      <c r="L3" s="346"/>
      <c r="M3" s="346"/>
      <c r="N3" s="346"/>
      <c r="O3" s="346"/>
      <c r="P3" s="346"/>
      <c r="Q3" s="346"/>
      <c r="R3" s="346"/>
      <c r="S3" s="346"/>
      <c r="T3" s="346"/>
      <c r="U3" s="346"/>
      <c r="V3" s="346"/>
      <c r="W3" s="346"/>
      <c r="X3" s="346" t="s">
        <v>331</v>
      </c>
      <c r="Y3" s="348" t="s">
        <v>332</v>
      </c>
    </row>
    <row r="4" spans="1:25" ht="61.8" thickBot="1" x14ac:dyDescent="0.3">
      <c r="A4" s="342"/>
      <c r="B4" s="343"/>
      <c r="C4" s="343"/>
      <c r="D4" s="343"/>
      <c r="E4" s="343"/>
      <c r="F4" s="343"/>
      <c r="G4" s="345"/>
      <c r="H4" s="53" t="s">
        <v>333</v>
      </c>
      <c r="I4" s="53" t="s">
        <v>334</v>
      </c>
      <c r="J4" s="53" t="s">
        <v>335</v>
      </c>
      <c r="K4" s="53" t="s">
        <v>336</v>
      </c>
      <c r="L4" s="53" t="s">
        <v>337</v>
      </c>
      <c r="M4" s="53" t="s">
        <v>338</v>
      </c>
      <c r="N4" s="53" t="s">
        <v>339</v>
      </c>
      <c r="O4" s="53" t="s">
        <v>340</v>
      </c>
      <c r="P4" s="115" t="s">
        <v>467</v>
      </c>
      <c r="Q4" s="53" t="s">
        <v>341</v>
      </c>
      <c r="R4" s="53" t="s">
        <v>342</v>
      </c>
      <c r="S4" s="53" t="s">
        <v>468</v>
      </c>
      <c r="T4" s="53" t="s">
        <v>469</v>
      </c>
      <c r="U4" s="53" t="s">
        <v>343</v>
      </c>
      <c r="V4" s="53" t="s">
        <v>344</v>
      </c>
      <c r="W4" s="53" t="s">
        <v>345</v>
      </c>
      <c r="X4" s="347"/>
      <c r="Y4" s="349"/>
    </row>
    <row r="5" spans="1:25" ht="20.399999999999999" x14ac:dyDescent="0.25">
      <c r="A5" s="350">
        <v>1</v>
      </c>
      <c r="B5" s="351"/>
      <c r="C5" s="351"/>
      <c r="D5" s="351"/>
      <c r="E5" s="351"/>
      <c r="F5" s="351"/>
      <c r="G5" s="5">
        <v>2</v>
      </c>
      <c r="H5" s="54" t="s">
        <v>346</v>
      </c>
      <c r="I5" s="55" t="s">
        <v>347</v>
      </c>
      <c r="J5" s="54" t="s">
        <v>348</v>
      </c>
      <c r="K5" s="55" t="s">
        <v>349</v>
      </c>
      <c r="L5" s="54" t="s">
        <v>350</v>
      </c>
      <c r="M5" s="55" t="s">
        <v>351</v>
      </c>
      <c r="N5" s="54" t="s">
        <v>352</v>
      </c>
      <c r="O5" s="55" t="s">
        <v>353</v>
      </c>
      <c r="P5" s="54" t="s">
        <v>354</v>
      </c>
      <c r="Q5" s="55" t="s">
        <v>355</v>
      </c>
      <c r="R5" s="54" t="s">
        <v>356</v>
      </c>
      <c r="S5" s="116" t="s">
        <v>470</v>
      </c>
      <c r="T5" s="116" t="s">
        <v>471</v>
      </c>
      <c r="U5" s="116" t="s">
        <v>472</v>
      </c>
      <c r="V5" s="116" t="s">
        <v>473</v>
      </c>
      <c r="W5" s="116" t="s">
        <v>474</v>
      </c>
      <c r="X5" s="116">
        <v>19</v>
      </c>
      <c r="Y5" s="117" t="s">
        <v>475</v>
      </c>
    </row>
    <row r="6" spans="1:25" x14ac:dyDescent="0.25">
      <c r="A6" s="352" t="s">
        <v>357</v>
      </c>
      <c r="B6" s="352"/>
      <c r="C6" s="352"/>
      <c r="D6" s="352"/>
      <c r="E6" s="352"/>
      <c r="F6" s="352"/>
      <c r="G6" s="352"/>
      <c r="H6" s="352"/>
      <c r="I6" s="352"/>
      <c r="J6" s="352"/>
      <c r="K6" s="352"/>
      <c r="L6" s="352"/>
      <c r="M6" s="352"/>
      <c r="N6" s="353"/>
      <c r="O6" s="353"/>
      <c r="P6" s="353"/>
      <c r="Q6" s="353"/>
      <c r="R6" s="353"/>
      <c r="S6" s="354"/>
      <c r="T6" s="354"/>
      <c r="U6" s="353"/>
      <c r="V6" s="353"/>
      <c r="W6" s="353"/>
      <c r="X6" s="353"/>
      <c r="Y6" s="355"/>
    </row>
    <row r="7" spans="1:25" x14ac:dyDescent="0.25">
      <c r="A7" s="356" t="s">
        <v>358</v>
      </c>
      <c r="B7" s="356"/>
      <c r="C7" s="356"/>
      <c r="D7" s="356"/>
      <c r="E7" s="356"/>
      <c r="F7" s="356"/>
      <c r="G7" s="6">
        <v>1</v>
      </c>
      <c r="H7" s="56">
        <v>159471378</v>
      </c>
      <c r="I7" s="56">
        <v>1072189</v>
      </c>
      <c r="J7" s="56">
        <v>7540299</v>
      </c>
      <c r="K7" s="56">
        <v>4507291</v>
      </c>
      <c r="L7" s="56">
        <v>2032193</v>
      </c>
      <c r="M7" s="56">
        <v>28891636</v>
      </c>
      <c r="N7" s="56">
        <v>18365422</v>
      </c>
      <c r="O7" s="56">
        <v>0</v>
      </c>
      <c r="P7" s="56">
        <v>0</v>
      </c>
      <c r="Q7" s="56">
        <v>0</v>
      </c>
      <c r="R7" s="56">
        <v>0</v>
      </c>
      <c r="S7" s="56">
        <v>0</v>
      </c>
      <c r="T7" s="56">
        <v>0</v>
      </c>
      <c r="U7" s="56">
        <v>9310565</v>
      </c>
      <c r="V7" s="56">
        <v>13707458</v>
      </c>
      <c r="W7" s="57">
        <f>H7+I7+J7+K7-L7+M7+N7+O7+P7+Q7+R7+U7+V7+S7+T7</f>
        <v>240834045</v>
      </c>
      <c r="X7" s="56">
        <v>0</v>
      </c>
      <c r="Y7" s="57">
        <f>W7+X7</f>
        <v>240834045</v>
      </c>
    </row>
    <row r="8" spans="1:25" x14ac:dyDescent="0.25">
      <c r="A8" s="338" t="s">
        <v>359</v>
      </c>
      <c r="B8" s="338"/>
      <c r="C8" s="338"/>
      <c r="D8" s="338"/>
      <c r="E8" s="338"/>
      <c r="F8" s="338"/>
      <c r="G8" s="6">
        <v>2</v>
      </c>
      <c r="H8" s="56">
        <v>0</v>
      </c>
      <c r="I8" s="56">
        <v>0</v>
      </c>
      <c r="J8" s="56">
        <v>0</v>
      </c>
      <c r="K8" s="56">
        <v>0</v>
      </c>
      <c r="L8" s="56">
        <v>0</v>
      </c>
      <c r="M8" s="56">
        <v>0</v>
      </c>
      <c r="N8" s="56">
        <v>0</v>
      </c>
      <c r="O8" s="56">
        <v>0</v>
      </c>
      <c r="P8" s="56">
        <v>0</v>
      </c>
      <c r="Q8" s="56">
        <v>0</v>
      </c>
      <c r="R8" s="56">
        <v>0</v>
      </c>
      <c r="S8" s="56">
        <v>0</v>
      </c>
      <c r="T8" s="56">
        <v>0</v>
      </c>
      <c r="U8" s="56">
        <v>0</v>
      </c>
      <c r="V8" s="56">
        <v>0</v>
      </c>
      <c r="W8" s="57">
        <f t="shared" ref="W8:W9" si="0">H8+I8+J8+K8-L8+M8+N8+O8+P8+Q8+R8+U8+V8+S8+T8</f>
        <v>0</v>
      </c>
      <c r="X8" s="56">
        <v>0</v>
      </c>
      <c r="Y8" s="57">
        <f t="shared" ref="Y8:Y9" si="1">W8+X8</f>
        <v>0</v>
      </c>
    </row>
    <row r="9" spans="1:25" x14ac:dyDescent="0.25">
      <c r="A9" s="338" t="s">
        <v>360</v>
      </c>
      <c r="B9" s="338"/>
      <c r="C9" s="338"/>
      <c r="D9" s="338"/>
      <c r="E9" s="338"/>
      <c r="F9" s="338"/>
      <c r="G9" s="6">
        <v>3</v>
      </c>
      <c r="H9" s="56">
        <v>0</v>
      </c>
      <c r="I9" s="56">
        <v>0</v>
      </c>
      <c r="J9" s="56">
        <v>0</v>
      </c>
      <c r="K9" s="56">
        <v>0</v>
      </c>
      <c r="L9" s="56">
        <v>0</v>
      </c>
      <c r="M9" s="56">
        <v>0</v>
      </c>
      <c r="N9" s="56">
        <v>0</v>
      </c>
      <c r="O9" s="56">
        <v>0</v>
      </c>
      <c r="P9" s="56">
        <v>0</v>
      </c>
      <c r="Q9" s="56">
        <v>0</v>
      </c>
      <c r="R9" s="56">
        <v>0</v>
      </c>
      <c r="S9" s="56">
        <v>0</v>
      </c>
      <c r="T9" s="56">
        <v>0</v>
      </c>
      <c r="U9" s="56">
        <v>0</v>
      </c>
      <c r="V9" s="56">
        <v>0</v>
      </c>
      <c r="W9" s="57">
        <f t="shared" si="0"/>
        <v>0</v>
      </c>
      <c r="X9" s="56">
        <v>0</v>
      </c>
      <c r="Y9" s="57">
        <f t="shared" si="1"/>
        <v>0</v>
      </c>
    </row>
    <row r="10" spans="1:25" ht="24" customHeight="1" x14ac:dyDescent="0.25">
      <c r="A10" s="339" t="s">
        <v>361</v>
      </c>
      <c r="B10" s="339"/>
      <c r="C10" s="339"/>
      <c r="D10" s="339"/>
      <c r="E10" s="339"/>
      <c r="F10" s="339"/>
      <c r="G10" s="7">
        <v>4</v>
      </c>
      <c r="H10" s="57">
        <f>H7+H8+H9</f>
        <v>159471378</v>
      </c>
      <c r="I10" s="57">
        <f t="shared" ref="I10:Y10" si="2">I7+I8+I9</f>
        <v>1072189</v>
      </c>
      <c r="J10" s="57">
        <f t="shared" si="2"/>
        <v>7540299</v>
      </c>
      <c r="K10" s="57">
        <f t="shared" si="2"/>
        <v>4507291</v>
      </c>
      <c r="L10" s="57">
        <f t="shared" si="2"/>
        <v>2032193</v>
      </c>
      <c r="M10" s="57">
        <f t="shared" si="2"/>
        <v>28891636</v>
      </c>
      <c r="N10" s="57">
        <f t="shared" si="2"/>
        <v>18365422</v>
      </c>
      <c r="O10" s="57">
        <f t="shared" si="2"/>
        <v>0</v>
      </c>
      <c r="P10" s="57">
        <f t="shared" si="2"/>
        <v>0</v>
      </c>
      <c r="Q10" s="57">
        <f t="shared" si="2"/>
        <v>0</v>
      </c>
      <c r="R10" s="57">
        <f t="shared" si="2"/>
        <v>0</v>
      </c>
      <c r="S10" s="57">
        <f t="shared" si="2"/>
        <v>0</v>
      </c>
      <c r="T10" s="57">
        <f t="shared" si="2"/>
        <v>0</v>
      </c>
      <c r="U10" s="57">
        <f t="shared" si="2"/>
        <v>9310565</v>
      </c>
      <c r="V10" s="57">
        <f t="shared" si="2"/>
        <v>13707458</v>
      </c>
      <c r="W10" s="57">
        <f t="shared" si="2"/>
        <v>240834045</v>
      </c>
      <c r="X10" s="57">
        <f t="shared" si="2"/>
        <v>0</v>
      </c>
      <c r="Y10" s="57">
        <f t="shared" si="2"/>
        <v>240834045</v>
      </c>
    </row>
    <row r="11" spans="1:25" x14ac:dyDescent="0.25">
      <c r="A11" s="338" t="s">
        <v>362</v>
      </c>
      <c r="B11" s="338"/>
      <c r="C11" s="338"/>
      <c r="D11" s="338"/>
      <c r="E11" s="338"/>
      <c r="F11" s="338"/>
      <c r="G11" s="6">
        <v>5</v>
      </c>
      <c r="H11" s="58">
        <v>0</v>
      </c>
      <c r="I11" s="58">
        <v>0</v>
      </c>
      <c r="J11" s="58">
        <v>0</v>
      </c>
      <c r="K11" s="58">
        <v>0</v>
      </c>
      <c r="L11" s="58">
        <v>0</v>
      </c>
      <c r="M11" s="58">
        <v>0</v>
      </c>
      <c r="N11" s="58">
        <v>0</v>
      </c>
      <c r="O11" s="58">
        <v>0</v>
      </c>
      <c r="P11" s="58">
        <v>0</v>
      </c>
      <c r="Q11" s="58">
        <v>0</v>
      </c>
      <c r="R11" s="58">
        <v>0</v>
      </c>
      <c r="S11" s="56">
        <v>0</v>
      </c>
      <c r="T11" s="56">
        <v>0</v>
      </c>
      <c r="U11" s="58">
        <v>0</v>
      </c>
      <c r="V11" s="56">
        <v>31453933</v>
      </c>
      <c r="W11" s="57">
        <f t="shared" ref="W11:W29" si="3">H11+I11+J11+K11-L11+M11+N11+O11+P11+Q11+R11+U11+V11+S11+T11</f>
        <v>31453933</v>
      </c>
      <c r="X11" s="56">
        <v>0</v>
      </c>
      <c r="Y11" s="57">
        <f t="shared" ref="Y11:Y29" si="4">W11+X11</f>
        <v>31453933</v>
      </c>
    </row>
    <row r="12" spans="1:25" x14ac:dyDescent="0.25">
      <c r="A12" s="338" t="s">
        <v>363</v>
      </c>
      <c r="B12" s="338"/>
      <c r="C12" s="338"/>
      <c r="D12" s="338"/>
      <c r="E12" s="338"/>
      <c r="F12" s="338"/>
      <c r="G12" s="6">
        <v>6</v>
      </c>
      <c r="H12" s="58">
        <v>0</v>
      </c>
      <c r="I12" s="58">
        <v>0</v>
      </c>
      <c r="J12" s="58">
        <v>0</v>
      </c>
      <c r="K12" s="58">
        <v>0</v>
      </c>
      <c r="L12" s="58">
        <v>0</v>
      </c>
      <c r="M12" s="58">
        <v>0</v>
      </c>
      <c r="N12" s="56">
        <v>0</v>
      </c>
      <c r="O12" s="58">
        <v>0</v>
      </c>
      <c r="P12" s="58">
        <v>0</v>
      </c>
      <c r="Q12" s="58">
        <v>0</v>
      </c>
      <c r="R12" s="58">
        <v>0</v>
      </c>
      <c r="S12" s="56">
        <v>0</v>
      </c>
      <c r="T12" s="56">
        <v>0</v>
      </c>
      <c r="U12" s="58">
        <v>0</v>
      </c>
      <c r="V12" s="58">
        <v>0</v>
      </c>
      <c r="W12" s="57">
        <f t="shared" si="3"/>
        <v>0</v>
      </c>
      <c r="X12" s="56">
        <v>0</v>
      </c>
      <c r="Y12" s="57">
        <f t="shared" si="4"/>
        <v>0</v>
      </c>
    </row>
    <row r="13" spans="1:25" ht="26.25" customHeight="1" x14ac:dyDescent="0.25">
      <c r="A13" s="338" t="s">
        <v>364</v>
      </c>
      <c r="B13" s="338"/>
      <c r="C13" s="338"/>
      <c r="D13" s="338"/>
      <c r="E13" s="338"/>
      <c r="F13" s="338"/>
      <c r="G13" s="6">
        <v>7</v>
      </c>
      <c r="H13" s="58">
        <v>0</v>
      </c>
      <c r="I13" s="58">
        <v>0</v>
      </c>
      <c r="J13" s="58">
        <v>0</v>
      </c>
      <c r="K13" s="58">
        <v>0</v>
      </c>
      <c r="L13" s="58">
        <v>0</v>
      </c>
      <c r="M13" s="58">
        <v>0</v>
      </c>
      <c r="N13" s="58">
        <v>0</v>
      </c>
      <c r="O13" s="56">
        <v>0</v>
      </c>
      <c r="P13" s="58">
        <v>0</v>
      </c>
      <c r="Q13" s="58">
        <v>0</v>
      </c>
      <c r="R13" s="58">
        <v>0</v>
      </c>
      <c r="S13" s="56">
        <v>0</v>
      </c>
      <c r="T13" s="56">
        <v>0</v>
      </c>
      <c r="U13" s="56">
        <v>0</v>
      </c>
      <c r="V13" s="56">
        <v>0</v>
      </c>
      <c r="W13" s="57">
        <f t="shared" si="3"/>
        <v>0</v>
      </c>
      <c r="X13" s="56">
        <v>0</v>
      </c>
      <c r="Y13" s="57">
        <f t="shared" si="4"/>
        <v>0</v>
      </c>
    </row>
    <row r="14" spans="1:25" ht="29.25" customHeight="1" x14ac:dyDescent="0.25">
      <c r="A14" s="338" t="s">
        <v>476</v>
      </c>
      <c r="B14" s="338"/>
      <c r="C14" s="338"/>
      <c r="D14" s="338"/>
      <c r="E14" s="338"/>
      <c r="F14" s="338"/>
      <c r="G14" s="6">
        <v>8</v>
      </c>
      <c r="H14" s="58">
        <v>0</v>
      </c>
      <c r="I14" s="58">
        <v>0</v>
      </c>
      <c r="J14" s="58">
        <v>0</v>
      </c>
      <c r="K14" s="58">
        <v>0</v>
      </c>
      <c r="L14" s="58">
        <v>0</v>
      </c>
      <c r="M14" s="58">
        <v>0</v>
      </c>
      <c r="N14" s="58">
        <v>0</v>
      </c>
      <c r="O14" s="58">
        <v>0</v>
      </c>
      <c r="P14" s="56"/>
      <c r="Q14" s="58">
        <v>0</v>
      </c>
      <c r="R14" s="58">
        <v>0</v>
      </c>
      <c r="S14" s="56">
        <v>0</v>
      </c>
      <c r="T14" s="56">
        <v>0</v>
      </c>
      <c r="U14" s="56">
        <v>0</v>
      </c>
      <c r="V14" s="56">
        <v>0</v>
      </c>
      <c r="W14" s="57">
        <f t="shared" si="3"/>
        <v>0</v>
      </c>
      <c r="X14" s="56">
        <v>0</v>
      </c>
      <c r="Y14" s="57">
        <f t="shared" si="4"/>
        <v>0</v>
      </c>
    </row>
    <row r="15" spans="1:25" x14ac:dyDescent="0.25">
      <c r="A15" s="338" t="s">
        <v>365</v>
      </c>
      <c r="B15" s="338"/>
      <c r="C15" s="338"/>
      <c r="D15" s="338"/>
      <c r="E15" s="338"/>
      <c r="F15" s="338"/>
      <c r="G15" s="6">
        <v>9</v>
      </c>
      <c r="H15" s="58">
        <v>0</v>
      </c>
      <c r="I15" s="58">
        <v>0</v>
      </c>
      <c r="J15" s="58">
        <v>0</v>
      </c>
      <c r="K15" s="58">
        <v>0</v>
      </c>
      <c r="L15" s="58">
        <v>0</v>
      </c>
      <c r="M15" s="58">
        <v>0</v>
      </c>
      <c r="N15" s="58">
        <v>0</v>
      </c>
      <c r="O15" s="58">
        <v>0</v>
      </c>
      <c r="P15" s="58">
        <v>0</v>
      </c>
      <c r="Q15" s="56">
        <v>0</v>
      </c>
      <c r="R15" s="58">
        <v>0</v>
      </c>
      <c r="S15" s="56">
        <v>0</v>
      </c>
      <c r="T15" s="56">
        <v>0</v>
      </c>
      <c r="U15" s="56">
        <v>0</v>
      </c>
      <c r="V15" s="56">
        <v>0</v>
      </c>
      <c r="W15" s="57">
        <f t="shared" si="3"/>
        <v>0</v>
      </c>
      <c r="X15" s="56">
        <v>0</v>
      </c>
      <c r="Y15" s="57">
        <f t="shared" si="4"/>
        <v>0</v>
      </c>
    </row>
    <row r="16" spans="1:25" ht="28.5" customHeight="1" x14ac:dyDescent="0.25">
      <c r="A16" s="338" t="s">
        <v>366</v>
      </c>
      <c r="B16" s="338"/>
      <c r="C16" s="338"/>
      <c r="D16" s="338"/>
      <c r="E16" s="338"/>
      <c r="F16" s="338"/>
      <c r="G16" s="6">
        <v>10</v>
      </c>
      <c r="H16" s="58">
        <v>0</v>
      </c>
      <c r="I16" s="58">
        <v>0</v>
      </c>
      <c r="J16" s="58">
        <v>0</v>
      </c>
      <c r="K16" s="58">
        <v>0</v>
      </c>
      <c r="L16" s="58">
        <v>0</v>
      </c>
      <c r="M16" s="58">
        <v>0</v>
      </c>
      <c r="N16" s="58">
        <v>0</v>
      </c>
      <c r="O16" s="58">
        <v>0</v>
      </c>
      <c r="P16" s="58">
        <v>0</v>
      </c>
      <c r="Q16" s="58">
        <v>0</v>
      </c>
      <c r="R16" s="56">
        <v>0</v>
      </c>
      <c r="S16" s="56">
        <v>0</v>
      </c>
      <c r="T16" s="56">
        <v>0</v>
      </c>
      <c r="U16" s="56">
        <v>0</v>
      </c>
      <c r="V16" s="56">
        <v>0</v>
      </c>
      <c r="W16" s="57">
        <f t="shared" si="3"/>
        <v>0</v>
      </c>
      <c r="X16" s="56">
        <v>0</v>
      </c>
      <c r="Y16" s="57">
        <f t="shared" si="4"/>
        <v>0</v>
      </c>
    </row>
    <row r="17" spans="1:25" ht="23.25" customHeight="1" x14ac:dyDescent="0.25">
      <c r="A17" s="338" t="s">
        <v>367</v>
      </c>
      <c r="B17" s="338"/>
      <c r="C17" s="338"/>
      <c r="D17" s="338"/>
      <c r="E17" s="338"/>
      <c r="F17" s="338"/>
      <c r="G17" s="6">
        <v>11</v>
      </c>
      <c r="H17" s="58">
        <v>0</v>
      </c>
      <c r="I17" s="58">
        <v>0</v>
      </c>
      <c r="J17" s="58">
        <v>0</v>
      </c>
      <c r="K17" s="58">
        <v>0</v>
      </c>
      <c r="L17" s="58">
        <v>0</v>
      </c>
      <c r="M17" s="58">
        <v>0</v>
      </c>
      <c r="N17" s="56">
        <v>0</v>
      </c>
      <c r="O17" s="56">
        <v>0</v>
      </c>
      <c r="P17" s="56">
        <v>0</v>
      </c>
      <c r="Q17" s="56">
        <v>0</v>
      </c>
      <c r="R17" s="56">
        <v>0</v>
      </c>
      <c r="S17" s="56">
        <v>0</v>
      </c>
      <c r="T17" s="56">
        <v>0</v>
      </c>
      <c r="U17" s="56">
        <v>0</v>
      </c>
      <c r="V17" s="56">
        <v>0</v>
      </c>
      <c r="W17" s="57">
        <f t="shared" si="3"/>
        <v>0</v>
      </c>
      <c r="X17" s="56">
        <v>0</v>
      </c>
      <c r="Y17" s="57">
        <f t="shared" si="4"/>
        <v>0</v>
      </c>
    </row>
    <row r="18" spans="1:25" x14ac:dyDescent="0.25">
      <c r="A18" s="338" t="s">
        <v>368</v>
      </c>
      <c r="B18" s="338"/>
      <c r="C18" s="338"/>
      <c r="D18" s="338"/>
      <c r="E18" s="338"/>
      <c r="F18" s="338"/>
      <c r="G18" s="6">
        <v>12</v>
      </c>
      <c r="H18" s="58">
        <v>0</v>
      </c>
      <c r="I18" s="58">
        <v>0</v>
      </c>
      <c r="J18" s="58">
        <v>0</v>
      </c>
      <c r="K18" s="58">
        <v>0</v>
      </c>
      <c r="L18" s="58">
        <v>0</v>
      </c>
      <c r="M18" s="58">
        <v>0</v>
      </c>
      <c r="N18" s="56">
        <v>0</v>
      </c>
      <c r="O18" s="56">
        <v>0</v>
      </c>
      <c r="P18" s="56">
        <v>0</v>
      </c>
      <c r="Q18" s="56">
        <v>0</v>
      </c>
      <c r="R18" s="56">
        <v>0</v>
      </c>
      <c r="S18" s="56">
        <v>0</v>
      </c>
      <c r="T18" s="56">
        <v>0</v>
      </c>
      <c r="U18" s="56">
        <v>0</v>
      </c>
      <c r="V18" s="56">
        <v>0</v>
      </c>
      <c r="W18" s="57">
        <f t="shared" si="3"/>
        <v>0</v>
      </c>
      <c r="X18" s="56">
        <v>0</v>
      </c>
      <c r="Y18" s="57">
        <f t="shared" si="4"/>
        <v>0</v>
      </c>
    </row>
    <row r="19" spans="1:25" x14ac:dyDescent="0.25">
      <c r="A19" s="338" t="s">
        <v>369</v>
      </c>
      <c r="B19" s="338"/>
      <c r="C19" s="338"/>
      <c r="D19" s="338"/>
      <c r="E19" s="338"/>
      <c r="F19" s="338"/>
      <c r="G19" s="6">
        <v>13</v>
      </c>
      <c r="H19" s="56">
        <v>0</v>
      </c>
      <c r="I19" s="56">
        <v>987</v>
      </c>
      <c r="J19" s="56">
        <v>1352384</v>
      </c>
      <c r="K19" s="56">
        <v>1524902</v>
      </c>
      <c r="L19" s="56">
        <v>0</v>
      </c>
      <c r="M19" s="56">
        <v>6008078</v>
      </c>
      <c r="N19" s="56">
        <v>2082944</v>
      </c>
      <c r="O19" s="56">
        <v>0</v>
      </c>
      <c r="P19" s="56">
        <v>0</v>
      </c>
      <c r="Q19" s="56">
        <v>0</v>
      </c>
      <c r="R19" s="56">
        <v>0</v>
      </c>
      <c r="S19" s="56">
        <v>0</v>
      </c>
      <c r="T19" s="56">
        <v>0</v>
      </c>
      <c r="U19" s="56">
        <v>-9887328</v>
      </c>
      <c r="V19" s="56">
        <v>0</v>
      </c>
      <c r="W19" s="57">
        <f t="shared" si="3"/>
        <v>1081967</v>
      </c>
      <c r="X19" s="56">
        <v>0</v>
      </c>
      <c r="Y19" s="57">
        <f t="shared" si="4"/>
        <v>1081967</v>
      </c>
    </row>
    <row r="20" spans="1:25" x14ac:dyDescent="0.25">
      <c r="A20" s="338" t="s">
        <v>370</v>
      </c>
      <c r="B20" s="338"/>
      <c r="C20" s="338"/>
      <c r="D20" s="338"/>
      <c r="E20" s="338"/>
      <c r="F20" s="338"/>
      <c r="G20" s="6">
        <v>14</v>
      </c>
      <c r="H20" s="58">
        <v>0</v>
      </c>
      <c r="I20" s="58">
        <v>0</v>
      </c>
      <c r="J20" s="58">
        <v>0</v>
      </c>
      <c r="K20" s="58">
        <v>0</v>
      </c>
      <c r="L20" s="58">
        <v>0</v>
      </c>
      <c r="M20" s="58">
        <v>0</v>
      </c>
      <c r="N20" s="56">
        <v>0</v>
      </c>
      <c r="O20" s="56">
        <v>0</v>
      </c>
      <c r="P20" s="56">
        <v>0</v>
      </c>
      <c r="Q20" s="56">
        <v>0</v>
      </c>
      <c r="R20" s="56">
        <v>0</v>
      </c>
      <c r="S20" s="56">
        <v>0</v>
      </c>
      <c r="T20" s="56">
        <v>0</v>
      </c>
      <c r="U20" s="56">
        <v>0</v>
      </c>
      <c r="V20" s="56">
        <v>0</v>
      </c>
      <c r="W20" s="57">
        <f t="shared" si="3"/>
        <v>0</v>
      </c>
      <c r="X20" s="56">
        <v>0</v>
      </c>
      <c r="Y20" s="57">
        <f t="shared" si="4"/>
        <v>0</v>
      </c>
    </row>
    <row r="21" spans="1:25" ht="30.75" customHeight="1" x14ac:dyDescent="0.25">
      <c r="A21" s="338" t="s">
        <v>477</v>
      </c>
      <c r="B21" s="338"/>
      <c r="C21" s="338"/>
      <c r="D21" s="338"/>
      <c r="E21" s="338"/>
      <c r="F21" s="338"/>
      <c r="G21" s="6">
        <v>15</v>
      </c>
      <c r="H21" s="56">
        <v>0</v>
      </c>
      <c r="I21" s="56">
        <v>0</v>
      </c>
      <c r="J21" s="56">
        <v>0</v>
      </c>
      <c r="K21" s="56">
        <v>0</v>
      </c>
      <c r="L21" s="56">
        <v>0</v>
      </c>
      <c r="M21" s="56">
        <v>0</v>
      </c>
      <c r="N21" s="56">
        <v>0</v>
      </c>
      <c r="O21" s="56">
        <v>0</v>
      </c>
      <c r="P21" s="56">
        <v>0</v>
      </c>
      <c r="Q21" s="56">
        <v>0</v>
      </c>
      <c r="R21" s="56">
        <v>0</v>
      </c>
      <c r="S21" s="56">
        <v>0</v>
      </c>
      <c r="T21" s="56">
        <v>0</v>
      </c>
      <c r="U21" s="56">
        <v>0</v>
      </c>
      <c r="V21" s="56">
        <v>0</v>
      </c>
      <c r="W21" s="57">
        <f t="shared" si="3"/>
        <v>0</v>
      </c>
      <c r="X21" s="56">
        <v>0</v>
      </c>
      <c r="Y21" s="57">
        <f t="shared" si="4"/>
        <v>0</v>
      </c>
    </row>
    <row r="22" spans="1:25" ht="28.5" customHeight="1" x14ac:dyDescent="0.25">
      <c r="A22" s="338" t="s">
        <v>478</v>
      </c>
      <c r="B22" s="338"/>
      <c r="C22" s="338"/>
      <c r="D22" s="338"/>
      <c r="E22" s="338"/>
      <c r="F22" s="338"/>
      <c r="G22" s="6">
        <v>16</v>
      </c>
      <c r="H22" s="56">
        <v>0</v>
      </c>
      <c r="I22" s="56">
        <v>0</v>
      </c>
      <c r="J22" s="56">
        <v>0</v>
      </c>
      <c r="K22" s="56">
        <v>0</v>
      </c>
      <c r="L22" s="56">
        <v>0</v>
      </c>
      <c r="M22" s="56">
        <v>0</v>
      </c>
      <c r="N22" s="56">
        <v>0</v>
      </c>
      <c r="O22" s="56">
        <v>0</v>
      </c>
      <c r="P22" s="56">
        <v>0</v>
      </c>
      <c r="Q22" s="56">
        <v>0</v>
      </c>
      <c r="R22" s="56">
        <v>0</v>
      </c>
      <c r="S22" s="56">
        <v>0</v>
      </c>
      <c r="T22" s="56">
        <v>0</v>
      </c>
      <c r="U22" s="56">
        <v>0</v>
      </c>
      <c r="V22" s="56">
        <v>0</v>
      </c>
      <c r="W22" s="57">
        <f t="shared" si="3"/>
        <v>0</v>
      </c>
      <c r="X22" s="56">
        <v>0</v>
      </c>
      <c r="Y22" s="57">
        <f t="shared" si="4"/>
        <v>0</v>
      </c>
    </row>
    <row r="23" spans="1:25" ht="26.25" customHeight="1" x14ac:dyDescent="0.25">
      <c r="A23" s="338" t="s">
        <v>479</v>
      </c>
      <c r="B23" s="338"/>
      <c r="C23" s="338"/>
      <c r="D23" s="338"/>
      <c r="E23" s="338"/>
      <c r="F23" s="338"/>
      <c r="G23" s="6">
        <v>17</v>
      </c>
      <c r="H23" s="56">
        <v>0</v>
      </c>
      <c r="I23" s="56">
        <v>0</v>
      </c>
      <c r="J23" s="56">
        <v>0</v>
      </c>
      <c r="K23" s="56">
        <v>0</v>
      </c>
      <c r="L23" s="56">
        <v>0</v>
      </c>
      <c r="M23" s="56">
        <v>0</v>
      </c>
      <c r="N23" s="56">
        <v>0</v>
      </c>
      <c r="O23" s="56">
        <v>0</v>
      </c>
      <c r="P23" s="56">
        <v>0</v>
      </c>
      <c r="Q23" s="56">
        <v>0</v>
      </c>
      <c r="R23" s="56">
        <v>0</v>
      </c>
      <c r="S23" s="56">
        <v>0</v>
      </c>
      <c r="T23" s="56">
        <v>0</v>
      </c>
      <c r="U23" s="56">
        <v>0</v>
      </c>
      <c r="V23" s="56">
        <v>0</v>
      </c>
      <c r="W23" s="57">
        <f t="shared" si="3"/>
        <v>0</v>
      </c>
      <c r="X23" s="56">
        <v>0</v>
      </c>
      <c r="Y23" s="57">
        <f t="shared" si="4"/>
        <v>0</v>
      </c>
    </row>
    <row r="24" spans="1:25" x14ac:dyDescent="0.25">
      <c r="A24" s="338" t="s">
        <v>371</v>
      </c>
      <c r="B24" s="338"/>
      <c r="C24" s="338"/>
      <c r="D24" s="338"/>
      <c r="E24" s="338"/>
      <c r="F24" s="338"/>
      <c r="G24" s="6">
        <v>18</v>
      </c>
      <c r="H24" s="56">
        <v>0</v>
      </c>
      <c r="I24" s="56">
        <v>0</v>
      </c>
      <c r="J24" s="56">
        <v>0</v>
      </c>
      <c r="K24" s="56">
        <v>0</v>
      </c>
      <c r="L24" s="56">
        <v>0</v>
      </c>
      <c r="M24" s="56">
        <v>0</v>
      </c>
      <c r="N24" s="56">
        <v>0</v>
      </c>
      <c r="O24" s="56">
        <v>0</v>
      </c>
      <c r="P24" s="56">
        <v>0</v>
      </c>
      <c r="Q24" s="56">
        <v>0</v>
      </c>
      <c r="R24" s="56">
        <v>0</v>
      </c>
      <c r="S24" s="56">
        <v>0</v>
      </c>
      <c r="T24" s="56">
        <v>0</v>
      </c>
      <c r="U24" s="56">
        <v>0</v>
      </c>
      <c r="V24" s="56">
        <v>0</v>
      </c>
      <c r="W24" s="57">
        <f t="shared" si="3"/>
        <v>0</v>
      </c>
      <c r="X24" s="56">
        <v>0</v>
      </c>
      <c r="Y24" s="57">
        <f t="shared" si="4"/>
        <v>0</v>
      </c>
    </row>
    <row r="25" spans="1:25" x14ac:dyDescent="0.25">
      <c r="A25" s="338" t="s">
        <v>480</v>
      </c>
      <c r="B25" s="338"/>
      <c r="C25" s="338"/>
      <c r="D25" s="338"/>
      <c r="E25" s="338"/>
      <c r="F25" s="338"/>
      <c r="G25" s="6">
        <v>19</v>
      </c>
      <c r="H25" s="56">
        <v>0</v>
      </c>
      <c r="I25" s="56">
        <v>0</v>
      </c>
      <c r="J25" s="56">
        <v>0</v>
      </c>
      <c r="K25" s="56">
        <v>0</v>
      </c>
      <c r="L25" s="56">
        <v>0</v>
      </c>
      <c r="M25" s="56">
        <v>0</v>
      </c>
      <c r="N25" s="56">
        <v>0</v>
      </c>
      <c r="O25" s="56">
        <v>0</v>
      </c>
      <c r="P25" s="56">
        <v>0</v>
      </c>
      <c r="Q25" s="56">
        <v>0</v>
      </c>
      <c r="R25" s="56">
        <v>0</v>
      </c>
      <c r="S25" s="56">
        <v>0</v>
      </c>
      <c r="T25" s="56">
        <v>0</v>
      </c>
      <c r="U25" s="56">
        <v>0</v>
      </c>
      <c r="V25" s="56">
        <v>0</v>
      </c>
      <c r="W25" s="57">
        <f t="shared" si="3"/>
        <v>0</v>
      </c>
      <c r="X25" s="56">
        <v>0</v>
      </c>
      <c r="Y25" s="57">
        <f t="shared" si="4"/>
        <v>0</v>
      </c>
    </row>
    <row r="26" spans="1:25" x14ac:dyDescent="0.25">
      <c r="A26" s="338" t="s">
        <v>481</v>
      </c>
      <c r="B26" s="338"/>
      <c r="C26" s="338"/>
      <c r="D26" s="338"/>
      <c r="E26" s="338"/>
      <c r="F26" s="338"/>
      <c r="G26" s="6">
        <v>20</v>
      </c>
      <c r="H26" s="56">
        <v>0</v>
      </c>
      <c r="I26" s="56">
        <v>0</v>
      </c>
      <c r="J26" s="56">
        <v>0</v>
      </c>
      <c r="K26" s="56">
        <v>0</v>
      </c>
      <c r="L26" s="56">
        <v>0</v>
      </c>
      <c r="M26" s="56">
        <v>0</v>
      </c>
      <c r="N26" s="56">
        <v>0</v>
      </c>
      <c r="O26" s="56">
        <v>0</v>
      </c>
      <c r="P26" s="56">
        <v>0</v>
      </c>
      <c r="Q26" s="56">
        <v>0</v>
      </c>
      <c r="R26" s="56">
        <v>0</v>
      </c>
      <c r="S26" s="56">
        <v>0</v>
      </c>
      <c r="T26" s="56">
        <v>0</v>
      </c>
      <c r="U26" s="56">
        <v>0</v>
      </c>
      <c r="V26" s="56">
        <v>-6365968</v>
      </c>
      <c r="W26" s="57">
        <f t="shared" si="3"/>
        <v>-6365968</v>
      </c>
      <c r="X26" s="56">
        <v>0</v>
      </c>
      <c r="Y26" s="57">
        <f t="shared" si="4"/>
        <v>-6365968</v>
      </c>
    </row>
    <row r="27" spans="1:25" x14ac:dyDescent="0.25">
      <c r="A27" s="338" t="s">
        <v>482</v>
      </c>
      <c r="B27" s="338"/>
      <c r="C27" s="338"/>
      <c r="D27" s="338"/>
      <c r="E27" s="338"/>
      <c r="F27" s="338"/>
      <c r="G27" s="6">
        <v>21</v>
      </c>
      <c r="H27" s="56">
        <v>0</v>
      </c>
      <c r="I27" s="56">
        <v>0</v>
      </c>
      <c r="J27" s="56">
        <v>0</v>
      </c>
      <c r="K27" s="56">
        <v>-33643</v>
      </c>
      <c r="L27" s="56">
        <v>-33643</v>
      </c>
      <c r="M27" s="56">
        <v>0</v>
      </c>
      <c r="N27" s="56">
        <v>0</v>
      </c>
      <c r="O27" s="56">
        <v>0</v>
      </c>
      <c r="P27" s="56">
        <v>0</v>
      </c>
      <c r="Q27" s="56">
        <v>0</v>
      </c>
      <c r="R27" s="56">
        <v>0</v>
      </c>
      <c r="S27" s="56">
        <v>0</v>
      </c>
      <c r="T27" s="56">
        <v>0</v>
      </c>
      <c r="U27" s="56">
        <v>109571</v>
      </c>
      <c r="V27" s="56">
        <v>0</v>
      </c>
      <c r="W27" s="57">
        <f t="shared" si="3"/>
        <v>109571</v>
      </c>
      <c r="X27" s="56">
        <v>0</v>
      </c>
      <c r="Y27" s="57">
        <f t="shared" si="4"/>
        <v>109571</v>
      </c>
    </row>
    <row r="28" spans="1:25" x14ac:dyDescent="0.25">
      <c r="A28" s="338" t="s">
        <v>483</v>
      </c>
      <c r="B28" s="338"/>
      <c r="C28" s="338"/>
      <c r="D28" s="338"/>
      <c r="E28" s="338"/>
      <c r="F28" s="338"/>
      <c r="G28" s="6">
        <v>22</v>
      </c>
      <c r="H28" s="56">
        <v>0</v>
      </c>
      <c r="I28" s="56">
        <v>0</v>
      </c>
      <c r="J28" s="56">
        <v>433270</v>
      </c>
      <c r="K28" s="56">
        <v>0</v>
      </c>
      <c r="L28" s="56">
        <v>0</v>
      </c>
      <c r="M28" s="56">
        <v>0</v>
      </c>
      <c r="N28" s="56">
        <v>0</v>
      </c>
      <c r="O28" s="56">
        <v>0</v>
      </c>
      <c r="P28" s="56">
        <v>0</v>
      </c>
      <c r="Q28" s="56">
        <v>0</v>
      </c>
      <c r="R28" s="56">
        <v>0</v>
      </c>
      <c r="S28" s="56">
        <v>0</v>
      </c>
      <c r="T28" s="56">
        <v>0</v>
      </c>
      <c r="U28" s="56">
        <v>6908220</v>
      </c>
      <c r="V28" s="56">
        <v>-7341490</v>
      </c>
      <c r="W28" s="57">
        <f t="shared" si="3"/>
        <v>0</v>
      </c>
      <c r="X28" s="56">
        <v>0</v>
      </c>
      <c r="Y28" s="57">
        <f t="shared" si="4"/>
        <v>0</v>
      </c>
    </row>
    <row r="29" spans="1:25" x14ac:dyDescent="0.25">
      <c r="A29" s="338" t="s">
        <v>484</v>
      </c>
      <c r="B29" s="338"/>
      <c r="C29" s="338"/>
      <c r="D29" s="338"/>
      <c r="E29" s="338"/>
      <c r="F29" s="338"/>
      <c r="G29" s="6">
        <v>23</v>
      </c>
      <c r="H29" s="56">
        <v>0</v>
      </c>
      <c r="I29" s="56">
        <v>0</v>
      </c>
      <c r="J29" s="56">
        <v>0</v>
      </c>
      <c r="K29" s="56">
        <v>0</v>
      </c>
      <c r="L29" s="56">
        <v>0</v>
      </c>
      <c r="M29" s="56">
        <v>0</v>
      </c>
      <c r="N29" s="56">
        <v>0</v>
      </c>
      <c r="O29" s="56">
        <v>0</v>
      </c>
      <c r="P29" s="56">
        <v>0</v>
      </c>
      <c r="Q29" s="56">
        <v>0</v>
      </c>
      <c r="R29" s="56">
        <v>0</v>
      </c>
      <c r="S29" s="56">
        <v>0</v>
      </c>
      <c r="T29" s="56">
        <v>0</v>
      </c>
      <c r="U29" s="56">
        <v>0</v>
      </c>
      <c r="V29" s="56">
        <v>0</v>
      </c>
      <c r="W29" s="57">
        <f t="shared" si="3"/>
        <v>0</v>
      </c>
      <c r="X29" s="56">
        <v>0</v>
      </c>
      <c r="Y29" s="57">
        <f t="shared" si="4"/>
        <v>0</v>
      </c>
    </row>
    <row r="30" spans="1:25" ht="21.75" customHeight="1" x14ac:dyDescent="0.25">
      <c r="A30" s="357" t="s">
        <v>485</v>
      </c>
      <c r="B30" s="357"/>
      <c r="C30" s="357"/>
      <c r="D30" s="357"/>
      <c r="E30" s="357"/>
      <c r="F30" s="357"/>
      <c r="G30" s="8">
        <v>24</v>
      </c>
      <c r="H30" s="59">
        <f>SUM(H10:H29)</f>
        <v>159471378</v>
      </c>
      <c r="I30" s="59">
        <f t="shared" ref="I30:Y30" si="5">SUM(I10:I29)</f>
        <v>1073176</v>
      </c>
      <c r="J30" s="59">
        <f t="shared" si="5"/>
        <v>9325953</v>
      </c>
      <c r="K30" s="59">
        <f t="shared" si="5"/>
        <v>5998550</v>
      </c>
      <c r="L30" s="59">
        <f t="shared" si="5"/>
        <v>1998550</v>
      </c>
      <c r="M30" s="59">
        <f t="shared" si="5"/>
        <v>34899714</v>
      </c>
      <c r="N30" s="59">
        <f t="shared" si="5"/>
        <v>20448366</v>
      </c>
      <c r="O30" s="59">
        <f t="shared" si="5"/>
        <v>0</v>
      </c>
      <c r="P30" s="59">
        <f t="shared" si="5"/>
        <v>0</v>
      </c>
      <c r="Q30" s="59">
        <f t="shared" si="5"/>
        <v>0</v>
      </c>
      <c r="R30" s="59">
        <f t="shared" si="5"/>
        <v>0</v>
      </c>
      <c r="S30" s="59">
        <f t="shared" si="5"/>
        <v>0</v>
      </c>
      <c r="T30" s="59">
        <f t="shared" si="5"/>
        <v>0</v>
      </c>
      <c r="U30" s="59">
        <f t="shared" si="5"/>
        <v>6441028</v>
      </c>
      <c r="V30" s="59">
        <f t="shared" si="5"/>
        <v>31453933</v>
      </c>
      <c r="W30" s="59">
        <f t="shared" si="5"/>
        <v>267113548</v>
      </c>
      <c r="X30" s="59">
        <f t="shared" si="5"/>
        <v>0</v>
      </c>
      <c r="Y30" s="59">
        <f t="shared" si="5"/>
        <v>267113548</v>
      </c>
    </row>
    <row r="31" spans="1:25" x14ac:dyDescent="0.25">
      <c r="A31" s="358" t="s">
        <v>372</v>
      </c>
      <c r="B31" s="359"/>
      <c r="C31" s="359"/>
      <c r="D31" s="359"/>
      <c r="E31" s="359"/>
      <c r="F31" s="359"/>
      <c r="G31" s="359"/>
      <c r="H31" s="359"/>
      <c r="I31" s="359"/>
      <c r="J31" s="359"/>
      <c r="K31" s="359"/>
      <c r="L31" s="359"/>
      <c r="M31" s="359"/>
      <c r="N31" s="359"/>
      <c r="O31" s="359"/>
      <c r="P31" s="359"/>
      <c r="Q31" s="359"/>
      <c r="R31" s="359"/>
      <c r="S31" s="359"/>
      <c r="T31" s="359"/>
      <c r="U31" s="359"/>
      <c r="V31" s="359"/>
      <c r="W31" s="359"/>
      <c r="X31" s="359"/>
      <c r="Y31" s="359"/>
    </row>
    <row r="32" spans="1:25" ht="36.75" customHeight="1" x14ac:dyDescent="0.25">
      <c r="A32" s="360" t="s">
        <v>373</v>
      </c>
      <c r="B32" s="361"/>
      <c r="C32" s="361"/>
      <c r="D32" s="361"/>
      <c r="E32" s="361"/>
      <c r="F32" s="361"/>
      <c r="G32" s="7">
        <v>25</v>
      </c>
      <c r="H32" s="57">
        <f>SUM(H12:H20)</f>
        <v>0</v>
      </c>
      <c r="I32" s="57">
        <f t="shared" ref="I32:Y32" si="6">SUM(I12:I20)</f>
        <v>987</v>
      </c>
      <c r="J32" s="57">
        <f t="shared" si="6"/>
        <v>1352384</v>
      </c>
      <c r="K32" s="57">
        <f t="shared" si="6"/>
        <v>1524902</v>
      </c>
      <c r="L32" s="57">
        <f t="shared" si="6"/>
        <v>0</v>
      </c>
      <c r="M32" s="57">
        <f t="shared" si="6"/>
        <v>6008078</v>
      </c>
      <c r="N32" s="57">
        <f t="shared" si="6"/>
        <v>2082944</v>
      </c>
      <c r="O32" s="57">
        <f t="shared" si="6"/>
        <v>0</v>
      </c>
      <c r="P32" s="57">
        <f t="shared" si="6"/>
        <v>0</v>
      </c>
      <c r="Q32" s="57">
        <f t="shared" si="6"/>
        <v>0</v>
      </c>
      <c r="R32" s="57">
        <f t="shared" si="6"/>
        <v>0</v>
      </c>
      <c r="S32" s="57">
        <f t="shared" si="6"/>
        <v>0</v>
      </c>
      <c r="T32" s="57">
        <f t="shared" si="6"/>
        <v>0</v>
      </c>
      <c r="U32" s="57">
        <f t="shared" si="6"/>
        <v>-9887328</v>
      </c>
      <c r="V32" s="57">
        <f t="shared" si="6"/>
        <v>0</v>
      </c>
      <c r="W32" s="57">
        <f t="shared" si="6"/>
        <v>1081967</v>
      </c>
      <c r="X32" s="57">
        <f t="shared" si="6"/>
        <v>0</v>
      </c>
      <c r="Y32" s="57">
        <f t="shared" si="6"/>
        <v>1081967</v>
      </c>
    </row>
    <row r="33" spans="1:25" ht="31.5" customHeight="1" x14ac:dyDescent="0.25">
      <c r="A33" s="360" t="s">
        <v>486</v>
      </c>
      <c r="B33" s="361"/>
      <c r="C33" s="361"/>
      <c r="D33" s="361"/>
      <c r="E33" s="361"/>
      <c r="F33" s="361"/>
      <c r="G33" s="7">
        <v>26</v>
      </c>
      <c r="H33" s="57">
        <f>H11+H32</f>
        <v>0</v>
      </c>
      <c r="I33" s="57">
        <f t="shared" ref="I33:Y33" si="7">I11+I32</f>
        <v>987</v>
      </c>
      <c r="J33" s="57">
        <f t="shared" si="7"/>
        <v>1352384</v>
      </c>
      <c r="K33" s="57">
        <f t="shared" si="7"/>
        <v>1524902</v>
      </c>
      <c r="L33" s="57">
        <f t="shared" si="7"/>
        <v>0</v>
      </c>
      <c r="M33" s="57">
        <f t="shared" si="7"/>
        <v>6008078</v>
      </c>
      <c r="N33" s="57">
        <f t="shared" si="7"/>
        <v>2082944</v>
      </c>
      <c r="O33" s="57">
        <f t="shared" si="7"/>
        <v>0</v>
      </c>
      <c r="P33" s="57">
        <f t="shared" si="7"/>
        <v>0</v>
      </c>
      <c r="Q33" s="57">
        <f t="shared" si="7"/>
        <v>0</v>
      </c>
      <c r="R33" s="57">
        <f t="shared" si="7"/>
        <v>0</v>
      </c>
      <c r="S33" s="57">
        <f t="shared" si="7"/>
        <v>0</v>
      </c>
      <c r="T33" s="57">
        <f t="shared" si="7"/>
        <v>0</v>
      </c>
      <c r="U33" s="57">
        <f t="shared" si="7"/>
        <v>-9887328</v>
      </c>
      <c r="V33" s="57">
        <f t="shared" si="7"/>
        <v>31453933</v>
      </c>
      <c r="W33" s="57">
        <f t="shared" si="7"/>
        <v>32535900</v>
      </c>
      <c r="X33" s="57">
        <f t="shared" si="7"/>
        <v>0</v>
      </c>
      <c r="Y33" s="57">
        <f t="shared" si="7"/>
        <v>32535900</v>
      </c>
    </row>
    <row r="34" spans="1:25" ht="30.75" customHeight="1" x14ac:dyDescent="0.25">
      <c r="A34" s="362" t="s">
        <v>487</v>
      </c>
      <c r="B34" s="363"/>
      <c r="C34" s="363"/>
      <c r="D34" s="363"/>
      <c r="E34" s="363"/>
      <c r="F34" s="363"/>
      <c r="G34" s="8">
        <v>27</v>
      </c>
      <c r="H34" s="59">
        <f>SUM(H21:H29)</f>
        <v>0</v>
      </c>
      <c r="I34" s="59">
        <f t="shared" ref="I34:Y34" si="8">SUM(I21:I29)</f>
        <v>0</v>
      </c>
      <c r="J34" s="59">
        <f t="shared" si="8"/>
        <v>433270</v>
      </c>
      <c r="K34" s="59">
        <f t="shared" si="8"/>
        <v>-33643</v>
      </c>
      <c r="L34" s="59">
        <f t="shared" si="8"/>
        <v>-33643</v>
      </c>
      <c r="M34" s="59">
        <f t="shared" si="8"/>
        <v>0</v>
      </c>
      <c r="N34" s="59">
        <f t="shared" si="8"/>
        <v>0</v>
      </c>
      <c r="O34" s="59">
        <f t="shared" si="8"/>
        <v>0</v>
      </c>
      <c r="P34" s="59">
        <f t="shared" si="8"/>
        <v>0</v>
      </c>
      <c r="Q34" s="59">
        <f t="shared" si="8"/>
        <v>0</v>
      </c>
      <c r="R34" s="59">
        <f t="shared" si="8"/>
        <v>0</v>
      </c>
      <c r="S34" s="59">
        <f t="shared" si="8"/>
        <v>0</v>
      </c>
      <c r="T34" s="59">
        <f t="shared" si="8"/>
        <v>0</v>
      </c>
      <c r="U34" s="59">
        <f t="shared" si="8"/>
        <v>7017791</v>
      </c>
      <c r="V34" s="59">
        <f t="shared" si="8"/>
        <v>-13707458</v>
      </c>
      <c r="W34" s="59">
        <f t="shared" si="8"/>
        <v>-6256397</v>
      </c>
      <c r="X34" s="59">
        <f t="shared" si="8"/>
        <v>0</v>
      </c>
      <c r="Y34" s="59">
        <f t="shared" si="8"/>
        <v>-6256397</v>
      </c>
    </row>
    <row r="35" spans="1:25" x14ac:dyDescent="0.25">
      <c r="A35" s="358" t="s">
        <v>374</v>
      </c>
      <c r="B35" s="364"/>
      <c r="C35" s="364"/>
      <c r="D35" s="364"/>
      <c r="E35" s="364"/>
      <c r="F35" s="364"/>
      <c r="G35" s="364"/>
      <c r="H35" s="364"/>
      <c r="I35" s="364"/>
      <c r="J35" s="364"/>
      <c r="K35" s="364"/>
      <c r="L35" s="364"/>
      <c r="M35" s="364"/>
      <c r="N35" s="364"/>
      <c r="O35" s="364"/>
      <c r="P35" s="364"/>
      <c r="Q35" s="364"/>
      <c r="R35" s="364"/>
      <c r="S35" s="364"/>
      <c r="T35" s="364"/>
      <c r="U35" s="364"/>
      <c r="V35" s="364"/>
      <c r="W35" s="364"/>
      <c r="X35" s="364"/>
      <c r="Y35" s="364"/>
    </row>
    <row r="36" spans="1:25" x14ac:dyDescent="0.25">
      <c r="A36" s="356" t="s">
        <v>375</v>
      </c>
      <c r="B36" s="356"/>
      <c r="C36" s="356"/>
      <c r="D36" s="356"/>
      <c r="E36" s="356"/>
      <c r="F36" s="356"/>
      <c r="G36" s="6">
        <v>28</v>
      </c>
      <c r="H36" s="56">
        <v>159471378</v>
      </c>
      <c r="I36" s="56">
        <v>1073176</v>
      </c>
      <c r="J36" s="56">
        <v>9325953</v>
      </c>
      <c r="K36" s="56">
        <v>5998550</v>
      </c>
      <c r="L36" s="56">
        <v>1998550</v>
      </c>
      <c r="M36" s="56">
        <v>34899714</v>
      </c>
      <c r="N36" s="56">
        <v>20448366</v>
      </c>
      <c r="O36" s="56">
        <v>0</v>
      </c>
      <c r="P36" s="56">
        <v>0</v>
      </c>
      <c r="Q36" s="56">
        <v>0</v>
      </c>
      <c r="R36" s="56">
        <v>0</v>
      </c>
      <c r="S36" s="56">
        <v>0</v>
      </c>
      <c r="T36" s="56">
        <v>0</v>
      </c>
      <c r="U36" s="56">
        <v>6441028</v>
      </c>
      <c r="V36" s="56">
        <v>31453933</v>
      </c>
      <c r="W36" s="57">
        <f>H36+I36+J36+K36-L36+M36+N36+O36+P36+Q36+R36+U36+V36+S36+T36</f>
        <v>267113548</v>
      </c>
      <c r="X36" s="56">
        <v>0</v>
      </c>
      <c r="Y36" s="57">
        <f t="shared" ref="Y36:Y38" si="9">W36+X36</f>
        <v>267113548</v>
      </c>
    </row>
    <row r="37" spans="1:25" x14ac:dyDescent="0.25">
      <c r="A37" s="338" t="s">
        <v>376</v>
      </c>
      <c r="B37" s="338"/>
      <c r="C37" s="338"/>
      <c r="D37" s="338"/>
      <c r="E37" s="338"/>
      <c r="F37" s="338"/>
      <c r="G37" s="6">
        <v>29</v>
      </c>
      <c r="H37" s="56">
        <v>0</v>
      </c>
      <c r="I37" s="56">
        <v>0</v>
      </c>
      <c r="J37" s="56">
        <v>0</v>
      </c>
      <c r="K37" s="56">
        <v>0</v>
      </c>
      <c r="L37" s="56">
        <v>0</v>
      </c>
      <c r="M37" s="56">
        <v>0</v>
      </c>
      <c r="N37" s="56">
        <v>0</v>
      </c>
      <c r="O37" s="56">
        <v>0</v>
      </c>
      <c r="P37" s="56">
        <v>0</v>
      </c>
      <c r="Q37" s="56">
        <v>0</v>
      </c>
      <c r="R37" s="56">
        <v>0</v>
      </c>
      <c r="S37" s="56">
        <v>0</v>
      </c>
      <c r="T37" s="56">
        <v>0</v>
      </c>
      <c r="U37" s="56">
        <v>0</v>
      </c>
      <c r="V37" s="56">
        <v>0</v>
      </c>
      <c r="W37" s="57">
        <f t="shared" ref="W37:W38" si="10">H37+I37+J37+K37-L37+M37+N37+O37+P37+Q37+R37+U37+V37+S37+T37</f>
        <v>0</v>
      </c>
      <c r="X37" s="56">
        <v>0</v>
      </c>
      <c r="Y37" s="57">
        <f t="shared" si="9"/>
        <v>0</v>
      </c>
    </row>
    <row r="38" spans="1:25" x14ac:dyDescent="0.25">
      <c r="A38" s="338" t="s">
        <v>377</v>
      </c>
      <c r="B38" s="338"/>
      <c r="C38" s="338"/>
      <c r="D38" s="338"/>
      <c r="E38" s="338"/>
      <c r="F38" s="338"/>
      <c r="G38" s="6">
        <v>30</v>
      </c>
      <c r="H38" s="56">
        <v>0</v>
      </c>
      <c r="I38" s="56">
        <v>0</v>
      </c>
      <c r="J38" s="56">
        <v>0</v>
      </c>
      <c r="K38" s="56">
        <v>0</v>
      </c>
      <c r="L38" s="56">
        <v>0</v>
      </c>
      <c r="M38" s="56">
        <v>0</v>
      </c>
      <c r="N38" s="56">
        <v>0</v>
      </c>
      <c r="O38" s="56">
        <v>0</v>
      </c>
      <c r="P38" s="56">
        <v>0</v>
      </c>
      <c r="Q38" s="56">
        <v>0</v>
      </c>
      <c r="R38" s="56">
        <v>0</v>
      </c>
      <c r="S38" s="56">
        <v>0</v>
      </c>
      <c r="T38" s="56">
        <v>0</v>
      </c>
      <c r="U38" s="56">
        <v>0</v>
      </c>
      <c r="V38" s="56">
        <v>0</v>
      </c>
      <c r="W38" s="57">
        <f t="shared" si="10"/>
        <v>0</v>
      </c>
      <c r="X38" s="56">
        <v>0</v>
      </c>
      <c r="Y38" s="57">
        <f t="shared" si="9"/>
        <v>0</v>
      </c>
    </row>
    <row r="39" spans="1:25" ht="25.5" customHeight="1" x14ac:dyDescent="0.25">
      <c r="A39" s="339" t="s">
        <v>488</v>
      </c>
      <c r="B39" s="339"/>
      <c r="C39" s="339"/>
      <c r="D39" s="339"/>
      <c r="E39" s="339"/>
      <c r="F39" s="339"/>
      <c r="G39" s="7">
        <v>31</v>
      </c>
      <c r="H39" s="57">
        <f>H36+H37+H38</f>
        <v>159471378</v>
      </c>
      <c r="I39" s="57">
        <f t="shared" ref="I39:Y39" si="11">I36+I37+I38</f>
        <v>1073176</v>
      </c>
      <c r="J39" s="57">
        <f t="shared" si="11"/>
        <v>9325953</v>
      </c>
      <c r="K39" s="57">
        <f t="shared" si="11"/>
        <v>5998550</v>
      </c>
      <c r="L39" s="57">
        <f t="shared" si="11"/>
        <v>1998550</v>
      </c>
      <c r="M39" s="57">
        <f t="shared" si="11"/>
        <v>34899714</v>
      </c>
      <c r="N39" s="57">
        <f t="shared" si="11"/>
        <v>20448366</v>
      </c>
      <c r="O39" s="57">
        <f t="shared" si="11"/>
        <v>0</v>
      </c>
      <c r="P39" s="57">
        <f t="shared" si="11"/>
        <v>0</v>
      </c>
      <c r="Q39" s="57">
        <f t="shared" si="11"/>
        <v>0</v>
      </c>
      <c r="R39" s="57">
        <f t="shared" si="11"/>
        <v>0</v>
      </c>
      <c r="S39" s="57">
        <f t="shared" si="11"/>
        <v>0</v>
      </c>
      <c r="T39" s="57">
        <f t="shared" si="11"/>
        <v>0</v>
      </c>
      <c r="U39" s="57">
        <f t="shared" si="11"/>
        <v>6441028</v>
      </c>
      <c r="V39" s="57">
        <f t="shared" si="11"/>
        <v>31453933</v>
      </c>
      <c r="W39" s="57">
        <f t="shared" si="11"/>
        <v>267113548</v>
      </c>
      <c r="X39" s="57">
        <f t="shared" si="11"/>
        <v>0</v>
      </c>
      <c r="Y39" s="57">
        <f t="shared" si="11"/>
        <v>267113548</v>
      </c>
    </row>
    <row r="40" spans="1:25" x14ac:dyDescent="0.25">
      <c r="A40" s="338" t="s">
        <v>378</v>
      </c>
      <c r="B40" s="338"/>
      <c r="C40" s="338"/>
      <c r="D40" s="338"/>
      <c r="E40" s="338"/>
      <c r="F40" s="338"/>
      <c r="G40" s="6">
        <v>32</v>
      </c>
      <c r="H40" s="58">
        <v>0</v>
      </c>
      <c r="I40" s="58">
        <v>0</v>
      </c>
      <c r="J40" s="58">
        <v>0</v>
      </c>
      <c r="K40" s="58">
        <v>0</v>
      </c>
      <c r="L40" s="58">
        <v>0</v>
      </c>
      <c r="M40" s="58">
        <v>0</v>
      </c>
      <c r="N40" s="58">
        <v>0</v>
      </c>
      <c r="O40" s="58">
        <v>0</v>
      </c>
      <c r="P40" s="58">
        <v>0</v>
      </c>
      <c r="Q40" s="58">
        <v>0</v>
      </c>
      <c r="R40" s="58">
        <v>0</v>
      </c>
      <c r="S40" s="56">
        <v>0</v>
      </c>
      <c r="T40" s="56">
        <v>0</v>
      </c>
      <c r="U40" s="58">
        <v>0</v>
      </c>
      <c r="V40" s="56">
        <v>33437286.469999999</v>
      </c>
      <c r="W40" s="57">
        <f t="shared" ref="W40:W58" si="12">H40+I40+J40+K40-L40+M40+N40+O40+P40+Q40+R40+U40+V40+S40+T40</f>
        <v>33437286.469999999</v>
      </c>
      <c r="X40" s="56">
        <v>0</v>
      </c>
      <c r="Y40" s="57">
        <f t="shared" ref="Y40:Y58" si="13">W40+X40</f>
        <v>33437286.469999999</v>
      </c>
    </row>
    <row r="41" spans="1:25" x14ac:dyDescent="0.25">
      <c r="A41" s="338" t="s">
        <v>379</v>
      </c>
      <c r="B41" s="338"/>
      <c r="C41" s="338"/>
      <c r="D41" s="338"/>
      <c r="E41" s="338"/>
      <c r="F41" s="338"/>
      <c r="G41" s="6">
        <v>33</v>
      </c>
      <c r="H41" s="58">
        <v>0</v>
      </c>
      <c r="I41" s="58">
        <v>0</v>
      </c>
      <c r="J41" s="58">
        <v>0</v>
      </c>
      <c r="K41" s="58">
        <v>0</v>
      </c>
      <c r="L41" s="58">
        <v>0</v>
      </c>
      <c r="M41" s="58">
        <v>0</v>
      </c>
      <c r="N41" s="56">
        <v>0</v>
      </c>
      <c r="O41" s="58">
        <v>0</v>
      </c>
      <c r="P41" s="58">
        <v>0</v>
      </c>
      <c r="Q41" s="58">
        <v>0</v>
      </c>
      <c r="R41" s="58">
        <v>0</v>
      </c>
      <c r="S41" s="56">
        <v>0</v>
      </c>
      <c r="T41" s="56">
        <v>0</v>
      </c>
      <c r="U41" s="58">
        <v>0</v>
      </c>
      <c r="V41" s="58">
        <v>0</v>
      </c>
      <c r="W41" s="57">
        <f t="shared" si="12"/>
        <v>0</v>
      </c>
      <c r="X41" s="56">
        <v>0</v>
      </c>
      <c r="Y41" s="57">
        <f t="shared" si="13"/>
        <v>0</v>
      </c>
    </row>
    <row r="42" spans="1:25" ht="27" customHeight="1" x14ac:dyDescent="0.25">
      <c r="A42" s="338" t="s">
        <v>380</v>
      </c>
      <c r="B42" s="338"/>
      <c r="C42" s="338"/>
      <c r="D42" s="338"/>
      <c r="E42" s="338"/>
      <c r="F42" s="338"/>
      <c r="G42" s="6">
        <v>34</v>
      </c>
      <c r="H42" s="58">
        <v>0</v>
      </c>
      <c r="I42" s="58">
        <v>0</v>
      </c>
      <c r="J42" s="58">
        <v>0</v>
      </c>
      <c r="K42" s="58">
        <v>0</v>
      </c>
      <c r="L42" s="58">
        <v>0</v>
      </c>
      <c r="M42" s="58">
        <v>0</v>
      </c>
      <c r="N42" s="58">
        <v>0</v>
      </c>
      <c r="O42" s="56">
        <v>0</v>
      </c>
      <c r="P42" s="58">
        <v>0</v>
      </c>
      <c r="Q42" s="58">
        <v>0</v>
      </c>
      <c r="R42" s="58">
        <v>0</v>
      </c>
      <c r="S42" s="56">
        <v>0</v>
      </c>
      <c r="T42" s="56">
        <v>0</v>
      </c>
      <c r="U42" s="56">
        <v>0</v>
      </c>
      <c r="V42" s="56">
        <v>0</v>
      </c>
      <c r="W42" s="57">
        <f t="shared" si="12"/>
        <v>0</v>
      </c>
      <c r="X42" s="56">
        <v>0</v>
      </c>
      <c r="Y42" s="57">
        <f t="shared" si="13"/>
        <v>0</v>
      </c>
    </row>
    <row r="43" spans="1:25" ht="20.25" customHeight="1" x14ac:dyDescent="0.25">
      <c r="A43" s="338" t="s">
        <v>476</v>
      </c>
      <c r="B43" s="338"/>
      <c r="C43" s="338"/>
      <c r="D43" s="338"/>
      <c r="E43" s="338"/>
      <c r="F43" s="338"/>
      <c r="G43" s="6">
        <v>35</v>
      </c>
      <c r="H43" s="58">
        <v>0</v>
      </c>
      <c r="I43" s="58">
        <v>0</v>
      </c>
      <c r="J43" s="58">
        <v>0</v>
      </c>
      <c r="K43" s="58">
        <v>0</v>
      </c>
      <c r="L43" s="58">
        <v>0</v>
      </c>
      <c r="M43" s="58">
        <v>0</v>
      </c>
      <c r="N43" s="58">
        <v>0</v>
      </c>
      <c r="O43" s="58">
        <v>0</v>
      </c>
      <c r="P43" s="56"/>
      <c r="Q43" s="58">
        <v>0</v>
      </c>
      <c r="R43" s="58">
        <v>0</v>
      </c>
      <c r="S43" s="56">
        <v>0</v>
      </c>
      <c r="T43" s="56">
        <v>0</v>
      </c>
      <c r="U43" s="56">
        <v>0</v>
      </c>
      <c r="V43" s="56">
        <v>0</v>
      </c>
      <c r="W43" s="57">
        <f t="shared" si="12"/>
        <v>0</v>
      </c>
      <c r="X43" s="56">
        <v>0</v>
      </c>
      <c r="Y43" s="57">
        <f t="shared" si="13"/>
        <v>0</v>
      </c>
    </row>
    <row r="44" spans="1:25" ht="21" customHeight="1" x14ac:dyDescent="0.25">
      <c r="A44" s="338" t="s">
        <v>489</v>
      </c>
      <c r="B44" s="338"/>
      <c r="C44" s="338"/>
      <c r="D44" s="338"/>
      <c r="E44" s="338"/>
      <c r="F44" s="338"/>
      <c r="G44" s="6">
        <v>36</v>
      </c>
      <c r="H44" s="58">
        <v>0</v>
      </c>
      <c r="I44" s="58">
        <v>0</v>
      </c>
      <c r="J44" s="58">
        <v>0</v>
      </c>
      <c r="K44" s="58">
        <v>0</v>
      </c>
      <c r="L44" s="58">
        <v>0</v>
      </c>
      <c r="M44" s="58">
        <v>0</v>
      </c>
      <c r="N44" s="58">
        <v>0</v>
      </c>
      <c r="O44" s="58">
        <v>0</v>
      </c>
      <c r="P44" s="58">
        <v>0</v>
      </c>
      <c r="Q44" s="56">
        <v>0</v>
      </c>
      <c r="R44" s="58">
        <v>0</v>
      </c>
      <c r="S44" s="56">
        <v>0</v>
      </c>
      <c r="T44" s="56">
        <v>0</v>
      </c>
      <c r="U44" s="56">
        <v>0</v>
      </c>
      <c r="V44" s="56">
        <v>0</v>
      </c>
      <c r="W44" s="57">
        <f t="shared" si="12"/>
        <v>0</v>
      </c>
      <c r="X44" s="56">
        <v>0</v>
      </c>
      <c r="Y44" s="57">
        <f t="shared" si="13"/>
        <v>0</v>
      </c>
    </row>
    <row r="45" spans="1:25" ht="29.25" customHeight="1" x14ac:dyDescent="0.25">
      <c r="A45" s="338" t="s">
        <v>381</v>
      </c>
      <c r="B45" s="338"/>
      <c r="C45" s="338"/>
      <c r="D45" s="338"/>
      <c r="E45" s="338"/>
      <c r="F45" s="338"/>
      <c r="G45" s="6">
        <v>37</v>
      </c>
      <c r="H45" s="58">
        <v>0</v>
      </c>
      <c r="I45" s="58">
        <v>0</v>
      </c>
      <c r="J45" s="58">
        <v>0</v>
      </c>
      <c r="K45" s="58">
        <v>0</v>
      </c>
      <c r="L45" s="58">
        <v>0</v>
      </c>
      <c r="M45" s="58">
        <v>0</v>
      </c>
      <c r="N45" s="58">
        <v>0</v>
      </c>
      <c r="O45" s="58">
        <v>0</v>
      </c>
      <c r="P45" s="58">
        <v>0</v>
      </c>
      <c r="Q45" s="58">
        <v>0</v>
      </c>
      <c r="R45" s="56">
        <v>0</v>
      </c>
      <c r="S45" s="56">
        <v>0</v>
      </c>
      <c r="T45" s="56">
        <v>0</v>
      </c>
      <c r="U45" s="56">
        <v>0</v>
      </c>
      <c r="V45" s="56">
        <v>0</v>
      </c>
      <c r="W45" s="57">
        <f t="shared" si="12"/>
        <v>0</v>
      </c>
      <c r="X45" s="56">
        <v>0</v>
      </c>
      <c r="Y45" s="57">
        <f t="shared" si="13"/>
        <v>0</v>
      </c>
    </row>
    <row r="46" spans="1:25" ht="21" customHeight="1" x14ac:dyDescent="0.25">
      <c r="A46" s="338" t="s">
        <v>382</v>
      </c>
      <c r="B46" s="338"/>
      <c r="C46" s="338"/>
      <c r="D46" s="338"/>
      <c r="E46" s="338"/>
      <c r="F46" s="338"/>
      <c r="G46" s="6">
        <v>38</v>
      </c>
      <c r="H46" s="58">
        <v>0</v>
      </c>
      <c r="I46" s="58">
        <v>0</v>
      </c>
      <c r="J46" s="58">
        <v>0</v>
      </c>
      <c r="K46" s="58">
        <v>0</v>
      </c>
      <c r="L46" s="58">
        <v>0</v>
      </c>
      <c r="M46" s="58">
        <v>0</v>
      </c>
      <c r="N46" s="56">
        <v>0</v>
      </c>
      <c r="O46" s="56">
        <v>0</v>
      </c>
      <c r="P46" s="56">
        <v>0</v>
      </c>
      <c r="Q46" s="56">
        <v>0</v>
      </c>
      <c r="R46" s="56">
        <v>0</v>
      </c>
      <c r="S46" s="56">
        <v>0</v>
      </c>
      <c r="T46" s="56">
        <v>0</v>
      </c>
      <c r="U46" s="56">
        <v>0</v>
      </c>
      <c r="V46" s="56">
        <v>0</v>
      </c>
      <c r="W46" s="57">
        <f t="shared" si="12"/>
        <v>0</v>
      </c>
      <c r="X46" s="56">
        <v>0</v>
      </c>
      <c r="Y46" s="57">
        <f t="shared" si="13"/>
        <v>0</v>
      </c>
    </row>
    <row r="47" spans="1:25" x14ac:dyDescent="0.25">
      <c r="A47" s="338" t="s">
        <v>383</v>
      </c>
      <c r="B47" s="338"/>
      <c r="C47" s="338"/>
      <c r="D47" s="338"/>
      <c r="E47" s="338"/>
      <c r="F47" s="338"/>
      <c r="G47" s="6">
        <v>39</v>
      </c>
      <c r="H47" s="58">
        <v>0</v>
      </c>
      <c r="I47" s="58">
        <v>0</v>
      </c>
      <c r="J47" s="58">
        <v>0</v>
      </c>
      <c r="K47" s="58">
        <v>0</v>
      </c>
      <c r="L47" s="58">
        <v>0</v>
      </c>
      <c r="M47" s="58">
        <v>0</v>
      </c>
      <c r="N47" s="56">
        <v>0</v>
      </c>
      <c r="O47" s="56">
        <v>0</v>
      </c>
      <c r="P47" s="56">
        <v>0</v>
      </c>
      <c r="Q47" s="56">
        <v>0</v>
      </c>
      <c r="R47" s="56">
        <v>0</v>
      </c>
      <c r="S47" s="56">
        <v>0</v>
      </c>
      <c r="T47" s="56">
        <v>0</v>
      </c>
      <c r="U47" s="56">
        <v>0</v>
      </c>
      <c r="V47" s="56">
        <v>0</v>
      </c>
      <c r="W47" s="57">
        <f t="shared" si="12"/>
        <v>0</v>
      </c>
      <c r="X47" s="56">
        <v>0</v>
      </c>
      <c r="Y47" s="57">
        <f t="shared" si="13"/>
        <v>0</v>
      </c>
    </row>
    <row r="48" spans="1:25" x14ac:dyDescent="0.25">
      <c r="A48" s="338" t="s">
        <v>384</v>
      </c>
      <c r="B48" s="338"/>
      <c r="C48" s="338"/>
      <c r="D48" s="338"/>
      <c r="E48" s="338"/>
      <c r="F48" s="338"/>
      <c r="G48" s="6">
        <v>40</v>
      </c>
      <c r="H48" s="56">
        <v>0</v>
      </c>
      <c r="I48" s="56">
        <v>0</v>
      </c>
      <c r="J48" s="56">
        <v>0</v>
      </c>
      <c r="K48" s="56"/>
      <c r="L48" s="56"/>
      <c r="M48" s="56">
        <v>0</v>
      </c>
      <c r="N48" s="56"/>
      <c r="O48" s="56">
        <v>0</v>
      </c>
      <c r="P48" s="56">
        <v>0</v>
      </c>
      <c r="Q48" s="56">
        <v>0</v>
      </c>
      <c r="R48" s="56">
        <v>0</v>
      </c>
      <c r="S48" s="56">
        <v>0</v>
      </c>
      <c r="T48" s="56">
        <v>0</v>
      </c>
      <c r="U48" s="56">
        <v>0</v>
      </c>
      <c r="V48" s="56">
        <v>0</v>
      </c>
      <c r="W48" s="57">
        <f t="shared" si="12"/>
        <v>0</v>
      </c>
      <c r="X48" s="56">
        <v>0</v>
      </c>
      <c r="Y48" s="57">
        <f t="shared" si="13"/>
        <v>0</v>
      </c>
    </row>
    <row r="49" spans="1:25" x14ac:dyDescent="0.25">
      <c r="A49" s="338" t="s">
        <v>385</v>
      </c>
      <c r="B49" s="338"/>
      <c r="C49" s="338"/>
      <c r="D49" s="338"/>
      <c r="E49" s="338"/>
      <c r="F49" s="338"/>
      <c r="G49" s="6">
        <v>41</v>
      </c>
      <c r="H49" s="58">
        <v>0</v>
      </c>
      <c r="I49" s="58">
        <v>0</v>
      </c>
      <c r="J49" s="58">
        <v>0</v>
      </c>
      <c r="K49" s="58">
        <v>0</v>
      </c>
      <c r="L49" s="58">
        <v>0</v>
      </c>
      <c r="M49" s="58">
        <v>0</v>
      </c>
      <c r="N49" s="56">
        <v>0</v>
      </c>
      <c r="O49" s="56">
        <v>0</v>
      </c>
      <c r="P49" s="56">
        <v>0</v>
      </c>
      <c r="Q49" s="56">
        <v>0</v>
      </c>
      <c r="R49" s="56">
        <v>0</v>
      </c>
      <c r="S49" s="56">
        <v>0</v>
      </c>
      <c r="T49" s="56">
        <v>0</v>
      </c>
      <c r="U49" s="56">
        <v>0</v>
      </c>
      <c r="V49" s="56">
        <v>0</v>
      </c>
      <c r="W49" s="57">
        <f t="shared" si="12"/>
        <v>0</v>
      </c>
      <c r="X49" s="56">
        <v>0</v>
      </c>
      <c r="Y49" s="57">
        <f t="shared" si="13"/>
        <v>0</v>
      </c>
    </row>
    <row r="50" spans="1:25" ht="24" customHeight="1" x14ac:dyDescent="0.25">
      <c r="A50" s="338" t="s">
        <v>477</v>
      </c>
      <c r="B50" s="338"/>
      <c r="C50" s="338"/>
      <c r="D50" s="338"/>
      <c r="E50" s="338"/>
      <c r="F50" s="338"/>
      <c r="G50" s="6">
        <v>42</v>
      </c>
      <c r="H50" s="56"/>
      <c r="I50" s="56"/>
      <c r="J50" s="56">
        <v>0</v>
      </c>
      <c r="K50" s="56">
        <v>0</v>
      </c>
      <c r="L50" s="56">
        <v>0</v>
      </c>
      <c r="M50" s="56">
        <v>0</v>
      </c>
      <c r="N50" s="56">
        <v>0</v>
      </c>
      <c r="O50" s="56">
        <v>0</v>
      </c>
      <c r="P50" s="56">
        <v>0</v>
      </c>
      <c r="Q50" s="56">
        <v>0</v>
      </c>
      <c r="R50" s="56">
        <v>0</v>
      </c>
      <c r="S50" s="56">
        <v>0</v>
      </c>
      <c r="T50" s="56">
        <v>0</v>
      </c>
      <c r="U50" s="56">
        <v>0</v>
      </c>
      <c r="V50" s="56">
        <v>0</v>
      </c>
      <c r="W50" s="57">
        <f t="shared" si="12"/>
        <v>0</v>
      </c>
      <c r="X50" s="56">
        <v>0</v>
      </c>
      <c r="Y50" s="57">
        <f t="shared" si="13"/>
        <v>0</v>
      </c>
    </row>
    <row r="51" spans="1:25" ht="26.25" customHeight="1" x14ac:dyDescent="0.25">
      <c r="A51" s="338" t="s">
        <v>478</v>
      </c>
      <c r="B51" s="338"/>
      <c r="C51" s="338"/>
      <c r="D51" s="338"/>
      <c r="E51" s="338"/>
      <c r="F51" s="338"/>
      <c r="G51" s="6">
        <v>43</v>
      </c>
      <c r="H51" s="56">
        <v>0</v>
      </c>
      <c r="I51" s="56">
        <v>0</v>
      </c>
      <c r="J51" s="56">
        <v>0</v>
      </c>
      <c r="K51" s="56">
        <v>0</v>
      </c>
      <c r="L51" s="56">
        <v>0</v>
      </c>
      <c r="M51" s="56">
        <v>0</v>
      </c>
      <c r="N51" s="56">
        <v>0</v>
      </c>
      <c r="O51" s="56">
        <v>0</v>
      </c>
      <c r="P51" s="56">
        <v>0</v>
      </c>
      <c r="Q51" s="56">
        <v>0</v>
      </c>
      <c r="R51" s="56">
        <v>0</v>
      </c>
      <c r="S51" s="56">
        <v>0</v>
      </c>
      <c r="T51" s="56">
        <v>0</v>
      </c>
      <c r="U51" s="56">
        <v>0</v>
      </c>
      <c r="V51" s="56">
        <v>0</v>
      </c>
      <c r="W51" s="57">
        <f t="shared" si="12"/>
        <v>0</v>
      </c>
      <c r="X51" s="56">
        <v>0</v>
      </c>
      <c r="Y51" s="57">
        <f t="shared" si="13"/>
        <v>0</v>
      </c>
    </row>
    <row r="52" spans="1:25" ht="22.5" customHeight="1" x14ac:dyDescent="0.25">
      <c r="A52" s="338" t="s">
        <v>479</v>
      </c>
      <c r="B52" s="338"/>
      <c r="C52" s="338"/>
      <c r="D52" s="338"/>
      <c r="E52" s="338"/>
      <c r="F52" s="338"/>
      <c r="G52" s="6">
        <v>44</v>
      </c>
      <c r="H52" s="56">
        <v>0</v>
      </c>
      <c r="I52" s="56">
        <v>0</v>
      </c>
      <c r="J52" s="56">
        <v>0</v>
      </c>
      <c r="K52" s="56">
        <v>0</v>
      </c>
      <c r="L52" s="56">
        <v>0</v>
      </c>
      <c r="M52" s="56">
        <v>0</v>
      </c>
      <c r="N52" s="56">
        <v>0</v>
      </c>
      <c r="O52" s="56">
        <v>0</v>
      </c>
      <c r="P52" s="56">
        <v>0</v>
      </c>
      <c r="Q52" s="56">
        <v>0</v>
      </c>
      <c r="R52" s="56">
        <v>0</v>
      </c>
      <c r="S52" s="56">
        <v>0</v>
      </c>
      <c r="T52" s="56">
        <v>0</v>
      </c>
      <c r="U52" s="56">
        <v>0</v>
      </c>
      <c r="V52" s="56">
        <v>0</v>
      </c>
      <c r="W52" s="57">
        <f t="shared" si="12"/>
        <v>0</v>
      </c>
      <c r="X52" s="56">
        <v>0</v>
      </c>
      <c r="Y52" s="57">
        <f t="shared" si="13"/>
        <v>0</v>
      </c>
    </row>
    <row r="53" spans="1:25" x14ac:dyDescent="0.25">
      <c r="A53" s="338" t="s">
        <v>490</v>
      </c>
      <c r="B53" s="338"/>
      <c r="C53" s="338"/>
      <c r="D53" s="338"/>
      <c r="E53" s="338"/>
      <c r="F53" s="338"/>
      <c r="G53" s="6">
        <v>45</v>
      </c>
      <c r="H53" s="56">
        <v>0</v>
      </c>
      <c r="I53" s="56">
        <v>0</v>
      </c>
      <c r="J53" s="56">
        <v>0</v>
      </c>
      <c r="K53" s="56">
        <v>0</v>
      </c>
      <c r="L53" s="56">
        <v>0</v>
      </c>
      <c r="M53" s="56">
        <v>0</v>
      </c>
      <c r="N53" s="56">
        <v>0</v>
      </c>
      <c r="O53" s="56">
        <v>0</v>
      </c>
      <c r="P53" s="56">
        <v>0</v>
      </c>
      <c r="Q53" s="56">
        <v>0</v>
      </c>
      <c r="R53" s="56">
        <v>0</v>
      </c>
      <c r="S53" s="56">
        <v>0</v>
      </c>
      <c r="T53" s="56">
        <v>0</v>
      </c>
      <c r="U53" s="56">
        <v>0</v>
      </c>
      <c r="V53" s="56">
        <v>0</v>
      </c>
      <c r="W53" s="57">
        <f t="shared" si="12"/>
        <v>0</v>
      </c>
      <c r="X53" s="56">
        <v>0</v>
      </c>
      <c r="Y53" s="57">
        <f t="shared" si="13"/>
        <v>0</v>
      </c>
    </row>
    <row r="54" spans="1:25" x14ac:dyDescent="0.25">
      <c r="A54" s="338" t="s">
        <v>480</v>
      </c>
      <c r="B54" s="338"/>
      <c r="C54" s="338"/>
      <c r="D54" s="338"/>
      <c r="E54" s="338"/>
      <c r="F54" s="338"/>
      <c r="G54" s="6">
        <v>46</v>
      </c>
      <c r="H54" s="56">
        <v>0</v>
      </c>
      <c r="I54" s="56">
        <v>0</v>
      </c>
      <c r="J54" s="56">
        <v>0</v>
      </c>
      <c r="K54" s="56">
        <v>0</v>
      </c>
      <c r="L54" s="56">
        <v>0</v>
      </c>
      <c r="M54" s="56">
        <v>0</v>
      </c>
      <c r="N54" s="56">
        <v>0</v>
      </c>
      <c r="O54" s="56">
        <v>0</v>
      </c>
      <c r="P54" s="56">
        <v>0</v>
      </c>
      <c r="Q54" s="56">
        <v>0</v>
      </c>
      <c r="R54" s="56">
        <v>0</v>
      </c>
      <c r="S54" s="56">
        <v>0</v>
      </c>
      <c r="T54" s="56">
        <v>0</v>
      </c>
      <c r="U54" s="56">
        <v>0</v>
      </c>
      <c r="V54" s="56">
        <v>0</v>
      </c>
      <c r="W54" s="57">
        <f t="shared" si="12"/>
        <v>0</v>
      </c>
      <c r="X54" s="56">
        <v>0</v>
      </c>
      <c r="Y54" s="57">
        <f t="shared" si="13"/>
        <v>0</v>
      </c>
    </row>
    <row r="55" spans="1:25" x14ac:dyDescent="0.25">
      <c r="A55" s="338" t="s">
        <v>481</v>
      </c>
      <c r="B55" s="338"/>
      <c r="C55" s="338"/>
      <c r="D55" s="338"/>
      <c r="E55" s="338"/>
      <c r="F55" s="338"/>
      <c r="G55" s="6">
        <v>47</v>
      </c>
      <c r="H55" s="56">
        <v>0</v>
      </c>
      <c r="I55" s="56">
        <v>0</v>
      </c>
      <c r="J55" s="56">
        <v>0</v>
      </c>
      <c r="K55" s="56">
        <v>0</v>
      </c>
      <c r="L55" s="56">
        <v>0</v>
      </c>
      <c r="M55" s="56">
        <v>0</v>
      </c>
      <c r="N55" s="56">
        <v>0</v>
      </c>
      <c r="O55" s="56">
        <v>0</v>
      </c>
      <c r="P55" s="56">
        <v>0</v>
      </c>
      <c r="Q55" s="56">
        <v>0</v>
      </c>
      <c r="R55" s="56">
        <v>0</v>
      </c>
      <c r="S55" s="56">
        <v>0</v>
      </c>
      <c r="T55" s="56">
        <v>0</v>
      </c>
      <c r="U55" s="56">
        <v>0</v>
      </c>
      <c r="V55" s="56">
        <v>0</v>
      </c>
      <c r="W55" s="57">
        <f t="shared" si="12"/>
        <v>0</v>
      </c>
      <c r="X55" s="56">
        <v>0</v>
      </c>
      <c r="Y55" s="57">
        <f t="shared" si="13"/>
        <v>0</v>
      </c>
    </row>
    <row r="56" spans="1:25" x14ac:dyDescent="0.25">
      <c r="A56" s="338" t="s">
        <v>482</v>
      </c>
      <c r="B56" s="338"/>
      <c r="C56" s="338"/>
      <c r="D56" s="338"/>
      <c r="E56" s="338"/>
      <c r="F56" s="338"/>
      <c r="G56" s="6">
        <v>48</v>
      </c>
      <c r="H56" s="56">
        <v>0</v>
      </c>
      <c r="I56" s="56">
        <v>0</v>
      </c>
      <c r="J56" s="56">
        <v>0</v>
      </c>
      <c r="K56" s="56">
        <v>-33328</v>
      </c>
      <c r="L56" s="56">
        <v>-33328</v>
      </c>
      <c r="M56" s="56">
        <v>0</v>
      </c>
      <c r="N56" s="56">
        <v>0</v>
      </c>
      <c r="O56" s="56">
        <v>0</v>
      </c>
      <c r="P56" s="56">
        <v>0</v>
      </c>
      <c r="Q56" s="56">
        <v>0</v>
      </c>
      <c r="R56" s="56">
        <v>0</v>
      </c>
      <c r="S56" s="56">
        <v>0</v>
      </c>
      <c r="T56" s="56">
        <v>0</v>
      </c>
      <c r="U56" s="56">
        <v>229990</v>
      </c>
      <c r="V56" s="56">
        <v>0</v>
      </c>
      <c r="W56" s="57">
        <f t="shared" si="12"/>
        <v>229990</v>
      </c>
      <c r="X56" s="56">
        <v>0</v>
      </c>
      <c r="Y56" s="57">
        <f t="shared" si="13"/>
        <v>229990</v>
      </c>
    </row>
    <row r="57" spans="1:25" x14ac:dyDescent="0.25">
      <c r="A57" s="338" t="s">
        <v>491</v>
      </c>
      <c r="B57" s="338"/>
      <c r="C57" s="338"/>
      <c r="D57" s="338"/>
      <c r="E57" s="338"/>
      <c r="F57" s="338"/>
      <c r="G57" s="6">
        <v>49</v>
      </c>
      <c r="H57" s="56">
        <v>0</v>
      </c>
      <c r="I57" s="56">
        <v>0</v>
      </c>
      <c r="J57" s="56">
        <v>0</v>
      </c>
      <c r="K57" s="56">
        <v>0</v>
      </c>
      <c r="L57" s="56">
        <v>0</v>
      </c>
      <c r="M57" s="56">
        <v>0</v>
      </c>
      <c r="N57" s="56">
        <v>0</v>
      </c>
      <c r="O57" s="56">
        <v>0</v>
      </c>
      <c r="P57" s="56">
        <v>0</v>
      </c>
      <c r="Q57" s="56">
        <v>0</v>
      </c>
      <c r="R57" s="56">
        <v>0</v>
      </c>
      <c r="S57" s="56">
        <v>0</v>
      </c>
      <c r="T57" s="56">
        <v>0</v>
      </c>
      <c r="U57" s="56">
        <v>0</v>
      </c>
      <c r="V57" s="56">
        <v>0</v>
      </c>
      <c r="W57" s="57">
        <f t="shared" si="12"/>
        <v>0</v>
      </c>
      <c r="X57" s="56">
        <v>0</v>
      </c>
      <c r="Y57" s="57">
        <f t="shared" si="13"/>
        <v>0</v>
      </c>
    </row>
    <row r="58" spans="1:25" x14ac:dyDescent="0.25">
      <c r="A58" s="338" t="s">
        <v>484</v>
      </c>
      <c r="B58" s="338"/>
      <c r="C58" s="338"/>
      <c r="D58" s="338"/>
      <c r="E58" s="338"/>
      <c r="F58" s="338"/>
      <c r="G58" s="6">
        <v>50</v>
      </c>
      <c r="H58" s="118">
        <v>0</v>
      </c>
      <c r="I58" s="118">
        <v>0</v>
      </c>
      <c r="J58" s="118">
        <v>0</v>
      </c>
      <c r="K58" s="118">
        <v>0</v>
      </c>
      <c r="L58" s="118">
        <v>0</v>
      </c>
      <c r="M58" s="118">
        <v>0</v>
      </c>
      <c r="N58" s="118">
        <v>0</v>
      </c>
      <c r="O58" s="118">
        <v>0</v>
      </c>
      <c r="P58" s="118">
        <v>0</v>
      </c>
      <c r="Q58" s="118">
        <v>0</v>
      </c>
      <c r="R58" s="118">
        <v>0</v>
      </c>
      <c r="S58" s="118">
        <v>0</v>
      </c>
      <c r="T58" s="118">
        <v>0</v>
      </c>
      <c r="U58" s="118">
        <v>0</v>
      </c>
      <c r="V58" s="118">
        <v>0</v>
      </c>
      <c r="W58" s="119">
        <f t="shared" si="12"/>
        <v>0</v>
      </c>
      <c r="X58" s="118">
        <v>0</v>
      </c>
      <c r="Y58" s="119">
        <f t="shared" si="13"/>
        <v>0</v>
      </c>
    </row>
    <row r="59" spans="1:25" ht="25.5" customHeight="1" x14ac:dyDescent="0.25">
      <c r="A59" s="357" t="s">
        <v>492</v>
      </c>
      <c r="B59" s="357"/>
      <c r="C59" s="357"/>
      <c r="D59" s="357"/>
      <c r="E59" s="357"/>
      <c r="F59" s="357"/>
      <c r="G59" s="8">
        <v>51</v>
      </c>
      <c r="H59" s="59">
        <f t="shared" ref="H59:T59" si="14">SUM(H39:H58)</f>
        <v>159471378</v>
      </c>
      <c r="I59" s="59">
        <f t="shared" si="14"/>
        <v>1073176</v>
      </c>
      <c r="J59" s="59">
        <f t="shared" si="14"/>
        <v>9325953</v>
      </c>
      <c r="K59" s="59">
        <f t="shared" si="14"/>
        <v>5965222</v>
      </c>
      <c r="L59" s="59">
        <f t="shared" si="14"/>
        <v>1965222</v>
      </c>
      <c r="M59" s="59">
        <f t="shared" si="14"/>
        <v>34899714</v>
      </c>
      <c r="N59" s="59">
        <f t="shared" si="14"/>
        <v>20448366</v>
      </c>
      <c r="O59" s="59">
        <f t="shared" si="14"/>
        <v>0</v>
      </c>
      <c r="P59" s="59">
        <f t="shared" si="14"/>
        <v>0</v>
      </c>
      <c r="Q59" s="59">
        <f t="shared" si="14"/>
        <v>0</v>
      </c>
      <c r="R59" s="59">
        <f t="shared" si="14"/>
        <v>0</v>
      </c>
      <c r="S59" s="59">
        <f t="shared" si="14"/>
        <v>0</v>
      </c>
      <c r="T59" s="59">
        <f t="shared" si="14"/>
        <v>0</v>
      </c>
      <c r="U59" s="59">
        <f>SUM(U39:U58)</f>
        <v>6671018</v>
      </c>
      <c r="V59" s="59">
        <f>SUM(V39:V58)</f>
        <v>64891219.469999999</v>
      </c>
      <c r="W59" s="59">
        <f>SUM(W39:W58)</f>
        <v>300780824.47000003</v>
      </c>
      <c r="X59" s="59">
        <f>SUM(X39:X58)</f>
        <v>0</v>
      </c>
      <c r="Y59" s="59">
        <f>SUM(Y39:Y58)</f>
        <v>300780824.47000003</v>
      </c>
    </row>
    <row r="60" spans="1:25" x14ac:dyDescent="0.25">
      <c r="A60" s="358" t="s">
        <v>386</v>
      </c>
      <c r="B60" s="359"/>
      <c r="C60" s="359"/>
      <c r="D60" s="359"/>
      <c r="E60" s="359"/>
      <c r="F60" s="359"/>
      <c r="G60" s="359"/>
      <c r="H60" s="359"/>
      <c r="I60" s="359"/>
      <c r="J60" s="359"/>
      <c r="K60" s="359"/>
      <c r="L60" s="359"/>
      <c r="M60" s="359"/>
      <c r="N60" s="359"/>
      <c r="O60" s="359"/>
      <c r="P60" s="359"/>
      <c r="Q60" s="359"/>
      <c r="R60" s="359"/>
      <c r="S60" s="359"/>
      <c r="T60" s="359"/>
      <c r="U60" s="359"/>
      <c r="V60" s="359"/>
      <c r="W60" s="359"/>
      <c r="X60" s="359"/>
      <c r="Y60" s="359"/>
    </row>
    <row r="61" spans="1:25" ht="31.5" customHeight="1" x14ac:dyDescent="0.25">
      <c r="A61" s="360" t="s">
        <v>494</v>
      </c>
      <c r="B61" s="361"/>
      <c r="C61" s="361"/>
      <c r="D61" s="361"/>
      <c r="E61" s="361"/>
      <c r="F61" s="361"/>
      <c r="G61" s="7">
        <v>52</v>
      </c>
      <c r="H61" s="57">
        <f t="shared" ref="H61:T61" si="15">SUM(H41:H49)</f>
        <v>0</v>
      </c>
      <c r="I61" s="57">
        <f t="shared" si="15"/>
        <v>0</v>
      </c>
      <c r="J61" s="57">
        <f t="shared" si="15"/>
        <v>0</v>
      </c>
      <c r="K61" s="57">
        <f t="shared" si="15"/>
        <v>0</v>
      </c>
      <c r="L61" s="57">
        <f t="shared" si="15"/>
        <v>0</v>
      </c>
      <c r="M61" s="57">
        <f t="shared" si="15"/>
        <v>0</v>
      </c>
      <c r="N61" s="57">
        <f t="shared" si="15"/>
        <v>0</v>
      </c>
      <c r="O61" s="57">
        <f t="shared" si="15"/>
        <v>0</v>
      </c>
      <c r="P61" s="57">
        <f t="shared" si="15"/>
        <v>0</v>
      </c>
      <c r="Q61" s="57">
        <f t="shared" si="15"/>
        <v>0</v>
      </c>
      <c r="R61" s="57">
        <f t="shared" si="15"/>
        <v>0</v>
      </c>
      <c r="S61" s="57">
        <f t="shared" si="15"/>
        <v>0</v>
      </c>
      <c r="T61" s="57">
        <f t="shared" si="15"/>
        <v>0</v>
      </c>
      <c r="U61" s="57">
        <f>SUM(U41:U49)</f>
        <v>0</v>
      </c>
      <c r="V61" s="57">
        <f>SUM(V41:V49)</f>
        <v>0</v>
      </c>
      <c r="W61" s="57">
        <f>SUM(W41:W49)</f>
        <v>0</v>
      </c>
      <c r="X61" s="57">
        <f>SUM(X41:X49)</f>
        <v>0</v>
      </c>
      <c r="Y61" s="57">
        <f>SUM(Y41:Y49)</f>
        <v>0</v>
      </c>
    </row>
    <row r="62" spans="1:25" ht="27.75" customHeight="1" x14ac:dyDescent="0.25">
      <c r="A62" s="360" t="s">
        <v>495</v>
      </c>
      <c r="B62" s="361"/>
      <c r="C62" s="361"/>
      <c r="D62" s="361"/>
      <c r="E62" s="361"/>
      <c r="F62" s="361"/>
      <c r="G62" s="7">
        <v>53</v>
      </c>
      <c r="H62" s="57">
        <f t="shared" ref="H62:T62" si="16">H40+H61</f>
        <v>0</v>
      </c>
      <c r="I62" s="57">
        <f t="shared" si="16"/>
        <v>0</v>
      </c>
      <c r="J62" s="57">
        <f t="shared" si="16"/>
        <v>0</v>
      </c>
      <c r="K62" s="57">
        <f t="shared" si="16"/>
        <v>0</v>
      </c>
      <c r="L62" s="57">
        <f t="shared" si="16"/>
        <v>0</v>
      </c>
      <c r="M62" s="57">
        <f t="shared" si="16"/>
        <v>0</v>
      </c>
      <c r="N62" s="57">
        <f t="shared" si="16"/>
        <v>0</v>
      </c>
      <c r="O62" s="57">
        <f t="shared" si="16"/>
        <v>0</v>
      </c>
      <c r="P62" s="57">
        <f t="shared" si="16"/>
        <v>0</v>
      </c>
      <c r="Q62" s="57">
        <f t="shared" si="16"/>
        <v>0</v>
      </c>
      <c r="R62" s="57">
        <f t="shared" si="16"/>
        <v>0</v>
      </c>
      <c r="S62" s="57">
        <f t="shared" si="16"/>
        <v>0</v>
      </c>
      <c r="T62" s="57">
        <f t="shared" si="16"/>
        <v>0</v>
      </c>
      <c r="U62" s="57">
        <f>U40+U61</f>
        <v>0</v>
      </c>
      <c r="V62" s="57">
        <f>V40+V61</f>
        <v>33437286.469999999</v>
      </c>
      <c r="W62" s="57">
        <f>W40+W61</f>
        <v>33437286.469999999</v>
      </c>
      <c r="X62" s="57">
        <f>X40+X61</f>
        <v>0</v>
      </c>
      <c r="Y62" s="57">
        <f>Y40+Y61</f>
        <v>33437286.469999999</v>
      </c>
    </row>
    <row r="63" spans="1:25" ht="29.25" customHeight="1" x14ac:dyDescent="0.25">
      <c r="A63" s="362" t="s">
        <v>493</v>
      </c>
      <c r="B63" s="363"/>
      <c r="C63" s="363"/>
      <c r="D63" s="363"/>
      <c r="E63" s="363"/>
      <c r="F63" s="363"/>
      <c r="G63" s="8">
        <v>54</v>
      </c>
      <c r="H63" s="59">
        <f t="shared" ref="H63:T63" si="17">SUM(H50:H58)</f>
        <v>0</v>
      </c>
      <c r="I63" s="59">
        <f t="shared" si="17"/>
        <v>0</v>
      </c>
      <c r="J63" s="59">
        <f t="shared" si="17"/>
        <v>0</v>
      </c>
      <c r="K63" s="59">
        <f t="shared" si="17"/>
        <v>-33328</v>
      </c>
      <c r="L63" s="59">
        <f t="shared" si="17"/>
        <v>-33328</v>
      </c>
      <c r="M63" s="59">
        <f t="shared" si="17"/>
        <v>0</v>
      </c>
      <c r="N63" s="59">
        <f t="shared" si="17"/>
        <v>0</v>
      </c>
      <c r="O63" s="59">
        <f t="shared" si="17"/>
        <v>0</v>
      </c>
      <c r="P63" s="59">
        <f t="shared" si="17"/>
        <v>0</v>
      </c>
      <c r="Q63" s="59">
        <f t="shared" si="17"/>
        <v>0</v>
      </c>
      <c r="R63" s="59">
        <f t="shared" si="17"/>
        <v>0</v>
      </c>
      <c r="S63" s="59">
        <f t="shared" si="17"/>
        <v>0</v>
      </c>
      <c r="T63" s="59">
        <f t="shared" si="17"/>
        <v>0</v>
      </c>
      <c r="U63" s="59">
        <f>SUM(U50:U58)</f>
        <v>229990</v>
      </c>
      <c r="V63" s="59">
        <f>SUM(V50:V58)</f>
        <v>0</v>
      </c>
      <c r="W63" s="59">
        <f>SUM(W50:W58)</f>
        <v>229990</v>
      </c>
      <c r="X63" s="59">
        <f>SUM(X50:X58)</f>
        <v>0</v>
      </c>
      <c r="Y63" s="59">
        <f>SUM(Y50:Y58)</f>
        <v>229990</v>
      </c>
    </row>
  </sheetData>
  <sheetProtection algorithmName="SHA-512" hashValue="X7VN2fmCqkEzcw6Ry9Gn7GgODKrX9fQWKAV5ZseGRet0MDa4e0gCEHSRFMnIg5KoeeFuHGLJ/nwT5+WsapWhrA==" saltValue="roV5yJ/dUxWUHy5lw+osfg==" spinCount="100000" sheet="1" objects="1" scenarios="1"/>
  <protectedRanges>
    <protectedRange sqref="E2" name="Range1_1"/>
    <protectedRange sqref="G2" name="Range1"/>
  </protectedRanges>
  <mergeCells count="66">
    <mergeCell ref="A62:F62"/>
    <mergeCell ref="A63:F63"/>
    <mergeCell ref="A55:F55"/>
    <mergeCell ref="A56:F56"/>
    <mergeCell ref="A57:F57"/>
    <mergeCell ref="A59:F59"/>
    <mergeCell ref="A60:Y60"/>
    <mergeCell ref="A61:F61"/>
    <mergeCell ref="A58:F58"/>
    <mergeCell ref="A54:F54"/>
    <mergeCell ref="A43:F43"/>
    <mergeCell ref="A44:F44"/>
    <mergeCell ref="A45:F45"/>
    <mergeCell ref="A46:F46"/>
    <mergeCell ref="A47:F47"/>
    <mergeCell ref="A48:F48"/>
    <mergeCell ref="A49:F49"/>
    <mergeCell ref="A50:F50"/>
    <mergeCell ref="A51:F51"/>
    <mergeCell ref="A52:F52"/>
    <mergeCell ref="A53:F53"/>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Incorrect entry" error="You can enter only positive whole numbers."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Incorrect entry" error="You can enter only whole numbers."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Incorrect entry" error="You can enter only whole numbers."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Invalid entry" error="You can enter only whole rounded numbers (positive or negative) and a zero." sqref="H32:Y34 H7:Y30 H61:Y63 H36:Y59" xr:uid="{00000000-0002-0000-0500-000004000000}">
      <formula1>9999999999</formula1>
    </dataValidation>
  </dataValidations>
  <pageMargins left="0.75" right="0.75" top="1" bottom="1" header="0.5" footer="0.5"/>
  <pageSetup paperSize="9" scale="38" orientation="landscape" r:id="rId1"/>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I175"/>
  <sheetViews>
    <sheetView tabSelected="1" topLeftCell="A68" zoomScale="91" zoomScaleNormal="91" workbookViewId="0">
      <selection activeCell="A72" sqref="A72"/>
    </sheetView>
  </sheetViews>
  <sheetFormatPr defaultRowHeight="13.2" x14ac:dyDescent="0.25"/>
  <cols>
    <col min="1" max="1" width="44.109375" customWidth="1"/>
    <col min="2" max="2" width="21.33203125" bestFit="1" customWidth="1"/>
    <col min="3" max="3" width="3.6640625" customWidth="1"/>
    <col min="4" max="4" width="21.33203125" bestFit="1" customWidth="1"/>
    <col min="5" max="5" width="3.44140625" customWidth="1"/>
    <col min="6" max="6" width="21.33203125" bestFit="1" customWidth="1"/>
    <col min="7" max="7" width="2.88671875" customWidth="1"/>
    <col min="8" max="8" width="21.33203125" bestFit="1" customWidth="1"/>
    <col min="9" max="9" width="95" customWidth="1"/>
  </cols>
  <sheetData>
    <row r="1" spans="1:9" x14ac:dyDescent="0.25">
      <c r="A1" s="122" t="s">
        <v>522</v>
      </c>
      <c r="B1" s="123"/>
      <c r="C1" s="123"/>
      <c r="D1" s="123"/>
      <c r="E1" s="123"/>
      <c r="F1" s="123"/>
      <c r="G1" s="123"/>
      <c r="H1" s="123"/>
      <c r="I1" s="123"/>
    </row>
    <row r="2" spans="1:9" x14ac:dyDescent="0.25">
      <c r="A2" s="124"/>
      <c r="B2" s="123"/>
      <c r="C2" s="123"/>
      <c r="D2" s="123"/>
      <c r="E2" s="123"/>
      <c r="F2" s="123"/>
      <c r="G2" s="123"/>
      <c r="H2" s="123"/>
      <c r="I2" s="123"/>
    </row>
    <row r="3" spans="1:9" x14ac:dyDescent="0.25">
      <c r="A3" s="122" t="s">
        <v>599</v>
      </c>
      <c r="B3" s="123"/>
      <c r="C3" s="123"/>
      <c r="D3" s="123"/>
      <c r="E3" s="123"/>
      <c r="F3" s="123"/>
      <c r="G3" s="123"/>
      <c r="H3" s="123"/>
      <c r="I3" s="123"/>
    </row>
    <row r="4" spans="1:9" x14ac:dyDescent="0.25">
      <c r="A4" s="124" t="s">
        <v>512</v>
      </c>
      <c r="B4" s="123"/>
      <c r="C4" s="123"/>
      <c r="D4" s="123"/>
      <c r="E4" s="123"/>
      <c r="F4" s="123"/>
      <c r="G4" s="123"/>
      <c r="H4" s="123"/>
      <c r="I4" s="123"/>
    </row>
    <row r="5" spans="1:9" x14ac:dyDescent="0.25">
      <c r="A5" s="124"/>
      <c r="B5" s="123"/>
      <c r="C5" s="123"/>
      <c r="D5" s="123"/>
      <c r="E5" s="123"/>
      <c r="F5" s="123"/>
      <c r="G5" s="123"/>
      <c r="H5" s="123"/>
      <c r="I5" s="123"/>
    </row>
    <row r="6" spans="1:9" x14ac:dyDescent="0.25">
      <c r="A6" s="122" t="s">
        <v>600</v>
      </c>
      <c r="B6" s="123"/>
      <c r="C6" s="123"/>
      <c r="D6" s="123"/>
      <c r="E6" s="123"/>
      <c r="F6" s="123"/>
      <c r="G6" s="123"/>
      <c r="H6" s="123"/>
      <c r="I6" s="123"/>
    </row>
    <row r="7" spans="1:9" x14ac:dyDescent="0.25">
      <c r="A7" s="123"/>
      <c r="B7" s="123"/>
      <c r="C7" s="123"/>
      <c r="D7" s="123"/>
      <c r="E7" s="123"/>
      <c r="F7" s="123"/>
      <c r="G7" s="123"/>
      <c r="H7" s="123"/>
      <c r="I7" s="123"/>
    </row>
    <row r="8" spans="1:9" x14ac:dyDescent="0.25">
      <c r="A8" s="123"/>
      <c r="B8" s="123"/>
      <c r="C8" s="123"/>
      <c r="D8" s="123"/>
      <c r="E8" s="123"/>
      <c r="F8" s="123"/>
      <c r="G8" s="123"/>
      <c r="H8" s="123"/>
      <c r="I8" s="123"/>
    </row>
    <row r="9" spans="1:9" ht="106.5" customHeight="1" x14ac:dyDescent="0.25">
      <c r="A9" s="368" t="s">
        <v>601</v>
      </c>
      <c r="B9" s="365"/>
      <c r="C9" s="365"/>
      <c r="D9" s="365"/>
      <c r="E9" s="365"/>
      <c r="F9" s="365"/>
      <c r="G9" s="365"/>
      <c r="H9" s="365"/>
      <c r="I9" s="365"/>
    </row>
    <row r="10" spans="1:9" x14ac:dyDescent="0.25">
      <c r="A10" s="365" t="s">
        <v>593</v>
      </c>
      <c r="B10" s="365"/>
      <c r="C10" s="365"/>
      <c r="D10" s="365"/>
      <c r="E10" s="365"/>
      <c r="F10" s="365"/>
      <c r="G10" s="365"/>
      <c r="H10" s="365"/>
      <c r="I10" s="365"/>
    </row>
    <row r="11" spans="1:9" x14ac:dyDescent="0.25">
      <c r="A11" s="123"/>
      <c r="B11" s="123"/>
      <c r="C11" s="123"/>
      <c r="D11" s="123"/>
      <c r="E11" s="123"/>
      <c r="F11" s="123"/>
      <c r="G11" s="123"/>
      <c r="H11" s="123"/>
      <c r="I11" s="123"/>
    </row>
    <row r="12" spans="1:9" x14ac:dyDescent="0.25">
      <c r="A12" s="123"/>
      <c r="B12" s="123"/>
      <c r="C12" s="123"/>
      <c r="D12" s="123"/>
      <c r="E12" s="123"/>
      <c r="F12" s="123"/>
      <c r="G12" s="123"/>
      <c r="H12" s="123"/>
      <c r="I12" s="123"/>
    </row>
    <row r="13" spans="1:9" x14ac:dyDescent="0.25">
      <c r="A13" s="126" t="s">
        <v>523</v>
      </c>
      <c r="B13" s="123"/>
      <c r="C13" s="123"/>
      <c r="D13" s="123"/>
      <c r="E13" s="123"/>
      <c r="F13" s="123"/>
      <c r="G13" s="123"/>
      <c r="H13" s="123"/>
      <c r="I13" s="123"/>
    </row>
    <row r="14" spans="1:9" x14ac:dyDescent="0.25">
      <c r="A14" s="123"/>
      <c r="B14" s="123"/>
      <c r="C14" s="123"/>
      <c r="D14" s="123"/>
      <c r="E14" s="123"/>
      <c r="F14" s="123"/>
      <c r="G14" s="123"/>
      <c r="H14" s="123"/>
      <c r="I14" s="123"/>
    </row>
    <row r="15" spans="1:9" ht="54" customHeight="1" x14ac:dyDescent="0.25">
      <c r="A15" s="365" t="s">
        <v>524</v>
      </c>
      <c r="B15" s="365"/>
      <c r="C15" s="365"/>
      <c r="D15" s="365"/>
      <c r="E15" s="365"/>
      <c r="F15" s="365"/>
      <c r="G15" s="365"/>
      <c r="H15" s="365"/>
      <c r="I15" s="365"/>
    </row>
    <row r="16" spans="1:9" ht="43.5" customHeight="1" x14ac:dyDescent="0.25">
      <c r="A16" s="365" t="s">
        <v>525</v>
      </c>
      <c r="B16" s="365"/>
      <c r="C16" s="365"/>
      <c r="D16" s="365"/>
      <c r="E16" s="365"/>
      <c r="F16" s="365"/>
      <c r="G16" s="365"/>
      <c r="H16" s="365"/>
      <c r="I16" s="365"/>
    </row>
    <row r="17" spans="1:9" x14ac:dyDescent="0.25">
      <c r="A17" s="123"/>
      <c r="B17" s="123"/>
      <c r="C17" s="123"/>
      <c r="D17" s="123"/>
      <c r="E17" s="123"/>
      <c r="F17" s="123"/>
      <c r="G17" s="123"/>
      <c r="H17" s="123"/>
      <c r="I17" s="123"/>
    </row>
    <row r="18" spans="1:9" x14ac:dyDescent="0.25">
      <c r="A18" s="127" t="s">
        <v>513</v>
      </c>
      <c r="B18" s="127"/>
      <c r="C18" s="127"/>
      <c r="D18" s="127"/>
      <c r="E18" s="123"/>
      <c r="F18" s="123"/>
      <c r="G18" s="123"/>
      <c r="H18" s="123"/>
      <c r="I18" s="123"/>
    </row>
    <row r="19" spans="1:9" x14ac:dyDescent="0.25">
      <c r="A19" s="365" t="s">
        <v>526</v>
      </c>
      <c r="B19" s="365"/>
      <c r="C19" s="365"/>
      <c r="D19" s="365"/>
      <c r="E19" s="365"/>
      <c r="F19" s="365"/>
      <c r="G19" s="365"/>
      <c r="H19" s="365"/>
      <c r="I19" s="365"/>
    </row>
    <row r="20" spans="1:9" x14ac:dyDescent="0.25">
      <c r="A20" s="123"/>
      <c r="B20" s="123"/>
      <c r="C20" s="123"/>
      <c r="D20" s="123"/>
      <c r="E20" s="123"/>
      <c r="F20" s="123"/>
      <c r="G20" s="123"/>
      <c r="H20" s="123"/>
      <c r="I20" s="123"/>
    </row>
    <row r="21" spans="1:9" x14ac:dyDescent="0.25">
      <c r="A21" s="128" t="s">
        <v>527</v>
      </c>
      <c r="B21" s="124"/>
      <c r="C21" s="124"/>
      <c r="D21" s="124"/>
      <c r="E21" s="123"/>
      <c r="F21" s="123"/>
      <c r="G21" s="123"/>
      <c r="H21" s="123"/>
      <c r="I21" s="123"/>
    </row>
    <row r="22" spans="1:9" x14ac:dyDescent="0.25">
      <c r="A22" s="129"/>
      <c r="B22" s="130" t="s">
        <v>596</v>
      </c>
      <c r="C22" s="131"/>
      <c r="D22" s="130" t="s">
        <v>597</v>
      </c>
      <c r="E22" s="123"/>
      <c r="F22" s="123"/>
      <c r="G22" s="123"/>
      <c r="H22" s="123"/>
      <c r="I22" s="123"/>
    </row>
    <row r="23" spans="1:9" ht="13.8" thickBot="1" x14ac:dyDescent="0.3">
      <c r="A23" s="132"/>
      <c r="B23" s="133" t="s">
        <v>528</v>
      </c>
      <c r="C23" s="131"/>
      <c r="D23" s="133" t="s">
        <v>528</v>
      </c>
      <c r="E23" s="123"/>
      <c r="F23" s="123"/>
      <c r="G23" s="123"/>
      <c r="H23" s="123"/>
      <c r="I23" s="123"/>
    </row>
    <row r="24" spans="1:9" x14ac:dyDescent="0.25">
      <c r="A24" s="132" t="s">
        <v>529</v>
      </c>
      <c r="B24" s="134">
        <v>28831098</v>
      </c>
      <c r="C24" s="131"/>
      <c r="D24" s="134">
        <v>13507618</v>
      </c>
      <c r="E24" s="123"/>
      <c r="F24" s="123"/>
      <c r="G24" s="123"/>
      <c r="H24" s="123"/>
      <c r="I24" s="123"/>
    </row>
    <row r="25" spans="1:9" ht="13.8" thickBot="1" x14ac:dyDescent="0.3">
      <c r="A25" s="132" t="s">
        <v>530</v>
      </c>
      <c r="B25" s="134">
        <v>50579871.194282234</v>
      </c>
      <c r="C25" s="131"/>
      <c r="D25" s="134">
        <v>3119169</v>
      </c>
      <c r="E25" s="123"/>
      <c r="F25" s="123"/>
      <c r="G25" s="123"/>
      <c r="H25" s="123"/>
      <c r="I25" s="123"/>
    </row>
    <row r="26" spans="1:9" ht="13.8" thickBot="1" x14ac:dyDescent="0.3">
      <c r="A26" s="129"/>
      <c r="B26" s="135">
        <f>SUM(B24:B25)</f>
        <v>79410969.194282234</v>
      </c>
      <c r="C26" s="136"/>
      <c r="D26" s="135">
        <f>SUM(D24:D25)</f>
        <v>16626787</v>
      </c>
      <c r="E26" s="123"/>
      <c r="F26" s="123"/>
      <c r="G26" s="123"/>
      <c r="H26" s="123"/>
      <c r="I26" s="123"/>
    </row>
    <row r="27" spans="1:9" ht="13.8" thickTop="1" x14ac:dyDescent="0.25">
      <c r="A27" s="137" t="s">
        <v>531</v>
      </c>
      <c r="B27" s="138"/>
      <c r="C27" s="124"/>
      <c r="D27" s="138"/>
      <c r="E27" s="123"/>
      <c r="F27" s="123"/>
      <c r="G27" s="123"/>
      <c r="H27" s="123"/>
      <c r="I27" s="123"/>
    </row>
    <row r="28" spans="1:9" x14ac:dyDescent="0.25">
      <c r="A28" s="129"/>
      <c r="B28" s="130" t="s">
        <v>596</v>
      </c>
      <c r="C28" s="131"/>
      <c r="D28" s="130" t="s">
        <v>597</v>
      </c>
      <c r="E28" s="123"/>
      <c r="F28" s="123"/>
      <c r="G28" s="123"/>
      <c r="H28" s="123"/>
      <c r="I28" s="123"/>
    </row>
    <row r="29" spans="1:9" ht="13.8" thickBot="1" x14ac:dyDescent="0.3">
      <c r="A29" s="132"/>
      <c r="B29" s="133" t="s">
        <v>528</v>
      </c>
      <c r="C29" s="131"/>
      <c r="D29" s="133" t="s">
        <v>528</v>
      </c>
      <c r="E29" s="123"/>
      <c r="F29" s="123"/>
      <c r="G29" s="123"/>
      <c r="H29" s="123"/>
      <c r="I29" s="123"/>
    </row>
    <row r="30" spans="1:9" x14ac:dyDescent="0.25">
      <c r="A30" s="132" t="s">
        <v>602</v>
      </c>
      <c r="B30" s="134">
        <f>B24</f>
        <v>28831098</v>
      </c>
      <c r="C30" s="131"/>
      <c r="D30" s="134">
        <v>13507618</v>
      </c>
      <c r="E30" s="123"/>
      <c r="F30" s="123"/>
      <c r="G30" s="123"/>
      <c r="H30" s="123"/>
      <c r="I30" s="123"/>
    </row>
    <row r="31" spans="1:9" ht="13.8" thickBot="1" x14ac:dyDescent="0.3">
      <c r="A31" s="132" t="s">
        <v>603</v>
      </c>
      <c r="B31" s="139">
        <v>0</v>
      </c>
      <c r="C31" s="131"/>
      <c r="D31" s="139">
        <v>0</v>
      </c>
      <c r="E31" s="123"/>
      <c r="F31" s="123"/>
      <c r="G31" s="123"/>
      <c r="H31" s="123"/>
      <c r="I31" s="123"/>
    </row>
    <row r="32" spans="1:9" ht="13.8" thickBot="1" x14ac:dyDescent="0.3">
      <c r="A32" s="129"/>
      <c r="B32" s="135">
        <f>SUM(B30:B31)</f>
        <v>28831098</v>
      </c>
      <c r="C32" s="136"/>
      <c r="D32" s="135">
        <f>SUM(D30:D31)</f>
        <v>13507618</v>
      </c>
      <c r="E32" s="123"/>
      <c r="F32" s="123"/>
      <c r="G32" s="123"/>
      <c r="H32" s="123"/>
      <c r="I32" s="123"/>
    </row>
    <row r="33" spans="1:9" ht="13.8" thickTop="1" x14ac:dyDescent="0.25">
      <c r="A33" s="137" t="s">
        <v>605</v>
      </c>
      <c r="B33" s="124"/>
      <c r="C33" s="124"/>
      <c r="D33" s="124"/>
      <c r="E33" s="123"/>
      <c r="F33" s="123"/>
      <c r="G33" s="123"/>
      <c r="H33" s="123"/>
      <c r="I33" s="123"/>
    </row>
    <row r="34" spans="1:9" x14ac:dyDescent="0.25">
      <c r="A34" s="129"/>
      <c r="B34" s="130" t="s">
        <v>596</v>
      </c>
      <c r="C34" s="131"/>
      <c r="D34" s="130" t="s">
        <v>597</v>
      </c>
      <c r="E34" s="123"/>
      <c r="F34" s="123"/>
      <c r="G34" s="123"/>
      <c r="H34" s="123"/>
      <c r="I34" s="123"/>
    </row>
    <row r="35" spans="1:9" ht="13.8" thickBot="1" x14ac:dyDescent="0.3">
      <c r="A35" s="129"/>
      <c r="B35" s="133" t="s">
        <v>528</v>
      </c>
      <c r="C35" s="131"/>
      <c r="D35" s="133" t="s">
        <v>528</v>
      </c>
      <c r="E35" s="123"/>
      <c r="F35" s="123"/>
      <c r="G35" s="123"/>
      <c r="H35" s="123"/>
      <c r="I35" s="123"/>
    </row>
    <row r="36" spans="1:9" x14ac:dyDescent="0.25">
      <c r="A36" s="140" t="s">
        <v>532</v>
      </c>
      <c r="B36" s="131"/>
      <c r="C36" s="131"/>
      <c r="D36" s="131"/>
      <c r="E36" s="123"/>
      <c r="F36" s="123"/>
      <c r="G36" s="123"/>
      <c r="H36" s="123"/>
      <c r="I36" s="123"/>
    </row>
    <row r="37" spans="1:9" ht="36" x14ac:dyDescent="0.25">
      <c r="A37" s="132" t="s">
        <v>533</v>
      </c>
      <c r="B37" s="134">
        <v>4165736.57</v>
      </c>
      <c r="C37" s="131"/>
      <c r="D37" s="134">
        <v>2128515</v>
      </c>
      <c r="E37" s="123"/>
      <c r="F37" s="123"/>
      <c r="G37" s="123"/>
      <c r="H37" s="141"/>
      <c r="I37" s="141"/>
    </row>
    <row r="38" spans="1:9" ht="25.8" customHeight="1" x14ac:dyDescent="0.25">
      <c r="A38" s="132" t="s">
        <v>534</v>
      </c>
      <c r="B38" s="134">
        <v>4440846.477390998</v>
      </c>
      <c r="C38" s="131"/>
      <c r="D38" s="139">
        <v>0</v>
      </c>
      <c r="E38" s="123"/>
      <c r="F38" s="123"/>
      <c r="G38" s="123"/>
      <c r="H38" s="123"/>
      <c r="I38" s="123"/>
    </row>
    <row r="39" spans="1:9" ht="24" x14ac:dyDescent="0.25">
      <c r="A39" s="132" t="s">
        <v>535</v>
      </c>
      <c r="B39" s="134">
        <v>36627407.926891252</v>
      </c>
      <c r="C39" s="131"/>
      <c r="D39" s="139">
        <v>0</v>
      </c>
      <c r="E39" s="123"/>
      <c r="F39" s="123"/>
      <c r="G39" s="123"/>
      <c r="H39" s="123"/>
      <c r="I39" s="123"/>
    </row>
    <row r="40" spans="1:9" ht="24" x14ac:dyDescent="0.25">
      <c r="A40" s="132" t="s">
        <v>536</v>
      </c>
      <c r="B40" s="134">
        <v>3222855.7499999991</v>
      </c>
      <c r="C40" s="131"/>
      <c r="D40" s="139">
        <v>0</v>
      </c>
      <c r="E40" s="123"/>
      <c r="F40" s="123"/>
      <c r="G40" s="123"/>
      <c r="H40" s="123"/>
      <c r="I40" s="123"/>
    </row>
    <row r="41" spans="1:9" x14ac:dyDescent="0.25">
      <c r="A41" s="132" t="s">
        <v>537</v>
      </c>
      <c r="B41" s="134">
        <v>1785365.78</v>
      </c>
      <c r="C41" s="131"/>
      <c r="D41" s="134">
        <v>788816</v>
      </c>
      <c r="E41" s="123"/>
      <c r="F41" s="123"/>
      <c r="G41" s="123"/>
      <c r="H41" s="123"/>
      <c r="I41" s="123"/>
    </row>
    <row r="42" spans="1:9" ht="13.8" thickBot="1" x14ac:dyDescent="0.3">
      <c r="A42" s="132" t="s">
        <v>538</v>
      </c>
      <c r="B42" s="142">
        <v>337658.69</v>
      </c>
      <c r="C42" s="131"/>
      <c r="D42" s="142">
        <v>201838</v>
      </c>
      <c r="E42" s="123"/>
      <c r="F42" s="123"/>
      <c r="G42" s="123"/>
      <c r="H42" s="123"/>
      <c r="I42" s="123"/>
    </row>
    <row r="43" spans="1:9" ht="24" x14ac:dyDescent="0.25">
      <c r="A43" s="129" t="s">
        <v>604</v>
      </c>
      <c r="B43" s="143">
        <f>SUM(B37:B42)</f>
        <v>50579871.194282249</v>
      </c>
      <c r="C43" s="131"/>
      <c r="D43" s="143">
        <f>SUM(D37:D42)</f>
        <v>3119169</v>
      </c>
      <c r="E43" s="123"/>
      <c r="F43" s="123"/>
      <c r="G43" s="123"/>
      <c r="H43" s="144"/>
      <c r="I43" s="141"/>
    </row>
    <row r="44" spans="1:9" x14ac:dyDescent="0.25">
      <c r="A44" s="132"/>
      <c r="B44" s="131"/>
      <c r="C44" s="131"/>
      <c r="D44" s="131"/>
      <c r="E44" s="124"/>
      <c r="F44" s="124"/>
      <c r="G44" s="124"/>
      <c r="H44" s="124"/>
      <c r="I44" s="124"/>
    </row>
    <row r="45" spans="1:9" x14ac:dyDescent="0.25">
      <c r="A45" s="128" t="s">
        <v>539</v>
      </c>
      <c r="B45" s="124"/>
      <c r="C45" s="124"/>
      <c r="D45" s="124"/>
      <c r="E45" s="124"/>
      <c r="F45" s="124"/>
      <c r="G45" s="124"/>
      <c r="H45" s="124"/>
      <c r="I45" s="124"/>
    </row>
    <row r="46" spans="1:9" ht="26.25" customHeight="1" x14ac:dyDescent="0.25">
      <c r="A46" s="365" t="s">
        <v>540</v>
      </c>
      <c r="B46" s="365"/>
      <c r="C46" s="365"/>
      <c r="D46" s="365"/>
      <c r="E46" s="365"/>
      <c r="F46" s="365"/>
      <c r="G46" s="365"/>
      <c r="H46" s="365"/>
      <c r="I46" s="365"/>
    </row>
    <row r="47" spans="1:9" x14ac:dyDescent="0.25">
      <c r="A47" s="125"/>
      <c r="B47" s="125"/>
      <c r="C47" s="125"/>
      <c r="D47" s="125"/>
      <c r="E47" s="125"/>
      <c r="F47" s="125"/>
      <c r="G47" s="125"/>
      <c r="H47" s="125"/>
      <c r="I47" s="125"/>
    </row>
    <row r="48" spans="1:9" x14ac:dyDescent="0.25">
      <c r="A48" s="128" t="s">
        <v>541</v>
      </c>
      <c r="B48" s="125"/>
      <c r="C48" s="125"/>
      <c r="D48" s="125"/>
      <c r="E48" s="125"/>
      <c r="F48" s="125"/>
      <c r="G48" s="125"/>
      <c r="H48" s="125"/>
      <c r="I48" s="125"/>
    </row>
    <row r="49" spans="1:9" ht="30" customHeight="1" x14ac:dyDescent="0.25">
      <c r="A49" s="365" t="s">
        <v>542</v>
      </c>
      <c r="B49" s="365"/>
      <c r="C49" s="365"/>
      <c r="D49" s="365"/>
      <c r="E49" s="365"/>
      <c r="F49" s="365"/>
      <c r="G49" s="365"/>
      <c r="H49" s="365"/>
      <c r="I49" s="365"/>
    </row>
    <row r="50" spans="1:9" x14ac:dyDescent="0.25">
      <c r="A50" s="125"/>
      <c r="B50" s="125"/>
      <c r="C50" s="125"/>
      <c r="D50" s="125"/>
      <c r="E50" s="125"/>
      <c r="F50" s="125"/>
      <c r="G50" s="125"/>
      <c r="H50" s="125"/>
      <c r="I50" s="125"/>
    </row>
    <row r="51" spans="1:9" x14ac:dyDescent="0.25">
      <c r="A51" s="128" t="s">
        <v>543</v>
      </c>
      <c r="B51" s="124"/>
      <c r="C51" s="124"/>
      <c r="D51" s="124"/>
      <c r="E51" s="124"/>
      <c r="F51" s="124"/>
      <c r="G51" s="124"/>
      <c r="H51" s="124"/>
      <c r="I51" s="124"/>
    </row>
    <row r="52" spans="1:9" ht="55.5" customHeight="1" x14ac:dyDescent="0.25">
      <c r="A52" s="365" t="s">
        <v>544</v>
      </c>
      <c r="B52" s="365"/>
      <c r="C52" s="365"/>
      <c r="D52" s="365"/>
      <c r="E52" s="365"/>
      <c r="F52" s="365"/>
      <c r="G52" s="365"/>
      <c r="H52" s="365"/>
      <c r="I52" s="365"/>
    </row>
    <row r="53" spans="1:9" x14ac:dyDescent="0.25">
      <c r="A53" s="125"/>
      <c r="B53" s="125"/>
      <c r="C53" s="125"/>
      <c r="D53" s="125"/>
      <c r="E53" s="125"/>
      <c r="F53" s="125"/>
      <c r="G53" s="125"/>
      <c r="H53" s="125"/>
      <c r="I53" s="125"/>
    </row>
    <row r="54" spans="1:9" x14ac:dyDescent="0.25">
      <c r="A54" s="128" t="s">
        <v>545</v>
      </c>
      <c r="B54" s="124"/>
      <c r="C54" s="124"/>
      <c r="D54" s="124"/>
      <c r="E54" s="124"/>
      <c r="F54" s="124"/>
      <c r="G54" s="124"/>
      <c r="H54" s="124"/>
      <c r="I54" s="124"/>
    </row>
    <row r="55" spans="1:9" x14ac:dyDescent="0.25">
      <c r="A55" s="124"/>
      <c r="B55" s="124"/>
      <c r="C55" s="124"/>
      <c r="D55" s="124"/>
      <c r="E55" s="124"/>
      <c r="F55" s="124"/>
      <c r="G55" s="124"/>
      <c r="H55" s="124"/>
      <c r="I55" s="124"/>
    </row>
    <row r="56" spans="1:9" x14ac:dyDescent="0.25">
      <c r="A56" s="371"/>
      <c r="B56" s="130" t="s">
        <v>596</v>
      </c>
      <c r="C56" s="131"/>
      <c r="D56" s="130" t="s">
        <v>597</v>
      </c>
      <c r="E56" s="124"/>
      <c r="F56" s="124"/>
      <c r="G56" s="124"/>
      <c r="H56" s="124"/>
      <c r="I56" s="124"/>
    </row>
    <row r="57" spans="1:9" ht="13.8" thickBot="1" x14ac:dyDescent="0.3">
      <c r="A57" s="371"/>
      <c r="B57" s="133" t="s">
        <v>528</v>
      </c>
      <c r="C57" s="131"/>
      <c r="D57" s="133" t="s">
        <v>528</v>
      </c>
      <c r="E57" s="124"/>
      <c r="F57" s="124"/>
      <c r="G57" s="124"/>
      <c r="H57" s="124"/>
      <c r="I57" s="124"/>
    </row>
    <row r="58" spans="1:9" x14ac:dyDescent="0.25">
      <c r="A58" s="146" t="s">
        <v>546</v>
      </c>
      <c r="B58" s="134">
        <v>33437286</v>
      </c>
      <c r="C58" s="124"/>
      <c r="D58" s="134">
        <v>14062694</v>
      </c>
      <c r="E58" s="124"/>
      <c r="F58" s="124"/>
      <c r="G58" s="124"/>
      <c r="H58" s="124"/>
      <c r="I58" s="124"/>
    </row>
    <row r="59" spans="1:9" ht="13.8" thickBot="1" x14ac:dyDescent="0.3">
      <c r="A59" s="147" t="s">
        <v>547</v>
      </c>
      <c r="B59" s="148">
        <v>2547104</v>
      </c>
      <c r="C59" s="124"/>
      <c r="D59" s="148">
        <v>2546387</v>
      </c>
      <c r="E59" s="124"/>
      <c r="F59" s="124"/>
      <c r="G59" s="124"/>
      <c r="H59" s="124"/>
      <c r="I59" s="124"/>
    </row>
    <row r="60" spans="1:9" ht="13.8" thickBot="1" x14ac:dyDescent="0.3">
      <c r="A60" s="149" t="s">
        <v>548</v>
      </c>
      <c r="B60" s="150">
        <f>+B58/B59</f>
        <v>13.127569977511715</v>
      </c>
      <c r="C60" s="151"/>
      <c r="D60" s="150">
        <f>+D58/D59</f>
        <v>5.5226067365251232</v>
      </c>
      <c r="E60" s="124"/>
      <c r="F60" s="124"/>
      <c r="G60" s="124"/>
      <c r="H60" s="124"/>
      <c r="I60" s="124"/>
    </row>
    <row r="61" spans="1:9" ht="13.8" thickTop="1" x14ac:dyDescent="0.25">
      <c r="A61" s="124"/>
      <c r="B61" s="124"/>
      <c r="C61" s="124"/>
      <c r="D61" s="124"/>
      <c r="E61" s="124"/>
      <c r="F61" s="124"/>
      <c r="G61" s="124"/>
      <c r="H61" s="124"/>
      <c r="I61" s="124"/>
    </row>
    <row r="62" spans="1:9" x14ac:dyDescent="0.25">
      <c r="A62" s="124"/>
      <c r="B62" s="124"/>
      <c r="C62" s="124"/>
      <c r="D62" s="124"/>
      <c r="E62" s="124"/>
      <c r="F62" s="124"/>
      <c r="G62" s="124"/>
      <c r="H62" s="124"/>
      <c r="I62" s="124"/>
    </row>
    <row r="63" spans="1:9" x14ac:dyDescent="0.25">
      <c r="A63" s="372" t="s">
        <v>549</v>
      </c>
      <c r="B63" s="372"/>
      <c r="C63" s="372"/>
      <c r="D63" s="372"/>
      <c r="E63" s="372"/>
      <c r="F63" s="372"/>
      <c r="G63" s="372"/>
      <c r="H63" s="372"/>
      <c r="I63" s="372"/>
    </row>
    <row r="64" spans="1:9" x14ac:dyDescent="0.25">
      <c r="A64" s="365" t="s">
        <v>594</v>
      </c>
      <c r="B64" s="365"/>
      <c r="C64" s="365"/>
      <c r="D64" s="365"/>
      <c r="E64" s="365"/>
      <c r="F64" s="365"/>
      <c r="G64" s="365"/>
      <c r="H64" s="365"/>
      <c r="I64" s="365"/>
    </row>
    <row r="65" spans="1:9" x14ac:dyDescent="0.25">
      <c r="A65" s="125"/>
      <c r="B65" s="125"/>
      <c r="C65" s="125"/>
      <c r="D65" s="125"/>
      <c r="E65" s="125"/>
      <c r="F65" s="125"/>
      <c r="G65" s="125"/>
      <c r="H65" s="125"/>
      <c r="I65" s="125"/>
    </row>
    <row r="66" spans="1:9" x14ac:dyDescent="0.25">
      <c r="A66" s="128" t="s">
        <v>550</v>
      </c>
      <c r="B66" s="124"/>
      <c r="C66" s="124"/>
      <c r="D66" s="124"/>
      <c r="E66" s="124"/>
      <c r="F66" s="124"/>
      <c r="G66" s="124"/>
      <c r="H66" s="124"/>
      <c r="I66" s="124"/>
    </row>
    <row r="67" spans="1:9" x14ac:dyDescent="0.25">
      <c r="A67" s="365" t="s">
        <v>606</v>
      </c>
      <c r="B67" s="365"/>
      <c r="C67" s="365"/>
      <c r="D67" s="365"/>
      <c r="E67" s="365"/>
      <c r="F67" s="365"/>
      <c r="G67" s="365"/>
      <c r="H67" s="365"/>
      <c r="I67" s="365"/>
    </row>
    <row r="68" spans="1:9" x14ac:dyDescent="0.25">
      <c r="A68" s="369"/>
      <c r="B68" s="153" t="s">
        <v>595</v>
      </c>
      <c r="C68" s="152"/>
      <c r="D68" s="153" t="s">
        <v>551</v>
      </c>
      <c r="E68" s="152"/>
      <c r="F68" s="153" t="s">
        <v>572</v>
      </c>
      <c r="G68" s="152"/>
      <c r="H68" s="153" t="s">
        <v>551</v>
      </c>
      <c r="I68" s="124"/>
    </row>
    <row r="69" spans="1:9" ht="13.8" thickBot="1" x14ac:dyDescent="0.3">
      <c r="A69" s="369"/>
      <c r="B69" s="154" t="s">
        <v>552</v>
      </c>
      <c r="C69" s="152"/>
      <c r="D69" s="154" t="s">
        <v>552</v>
      </c>
      <c r="E69" s="152"/>
      <c r="F69" s="370" t="s">
        <v>553</v>
      </c>
      <c r="G69" s="370"/>
      <c r="H69" s="370"/>
      <c r="I69" s="124"/>
    </row>
    <row r="70" spans="1:9" x14ac:dyDescent="0.25">
      <c r="A70" s="155" t="s">
        <v>554</v>
      </c>
      <c r="B70" s="152"/>
      <c r="C70" s="152"/>
      <c r="D70" s="152"/>
      <c r="E70" s="152"/>
      <c r="F70" s="152"/>
      <c r="G70" s="152"/>
      <c r="H70" s="152"/>
      <c r="I70" s="124"/>
    </row>
    <row r="71" spans="1:9" x14ac:dyDescent="0.25">
      <c r="A71" s="147" t="s">
        <v>616</v>
      </c>
      <c r="B71" s="156">
        <v>11197</v>
      </c>
      <c r="C71" s="152"/>
      <c r="D71" s="156">
        <v>11197</v>
      </c>
      <c r="E71" s="152"/>
      <c r="F71" s="157">
        <v>100</v>
      </c>
      <c r="G71" s="157"/>
      <c r="H71" s="157">
        <v>100</v>
      </c>
      <c r="I71" s="124"/>
    </row>
    <row r="72" spans="1:9" x14ac:dyDescent="0.25">
      <c r="A72" s="147" t="s">
        <v>555</v>
      </c>
      <c r="B72" s="156">
        <v>16779</v>
      </c>
      <c r="C72" s="152"/>
      <c r="D72" s="156">
        <v>16779</v>
      </c>
      <c r="E72" s="152"/>
      <c r="F72" s="157">
        <v>100</v>
      </c>
      <c r="G72" s="157"/>
      <c r="H72" s="157">
        <v>100</v>
      </c>
      <c r="I72" s="124"/>
    </row>
    <row r="73" spans="1:9" x14ac:dyDescent="0.25">
      <c r="A73" s="147" t="s">
        <v>556</v>
      </c>
      <c r="B73" s="156">
        <v>7902</v>
      </c>
      <c r="C73" s="152"/>
      <c r="D73" s="156">
        <v>7902</v>
      </c>
      <c r="E73" s="152"/>
      <c r="F73" s="157">
        <v>100</v>
      </c>
      <c r="G73" s="157"/>
      <c r="H73" s="157">
        <v>100</v>
      </c>
      <c r="I73" s="124"/>
    </row>
    <row r="74" spans="1:9" ht="24" x14ac:dyDescent="0.25">
      <c r="A74" s="147" t="s">
        <v>557</v>
      </c>
      <c r="B74" s="156">
        <v>8245</v>
      </c>
      <c r="C74" s="152"/>
      <c r="D74" s="156">
        <v>8245</v>
      </c>
      <c r="E74" s="152"/>
      <c r="F74" s="157">
        <v>52.73</v>
      </c>
      <c r="G74" s="157"/>
      <c r="H74" s="157">
        <v>52.73</v>
      </c>
      <c r="I74" s="124"/>
    </row>
    <row r="75" spans="1:9" ht="24" x14ac:dyDescent="0.25">
      <c r="A75" s="147" t="s">
        <v>558</v>
      </c>
      <c r="B75" s="156">
        <v>8087</v>
      </c>
      <c r="C75" s="152"/>
      <c r="D75" s="156">
        <v>8087</v>
      </c>
      <c r="E75" s="152"/>
      <c r="F75" s="157">
        <v>100</v>
      </c>
      <c r="G75" s="157"/>
      <c r="H75" s="157">
        <v>100</v>
      </c>
      <c r="I75" s="124"/>
    </row>
    <row r="76" spans="1:9" ht="24" x14ac:dyDescent="0.25">
      <c r="A76" s="147" t="s">
        <v>598</v>
      </c>
      <c r="B76" s="156">
        <v>8353</v>
      </c>
      <c r="C76" s="152"/>
      <c r="D76" s="156">
        <v>8353</v>
      </c>
      <c r="E76" s="152"/>
      <c r="F76" s="157">
        <v>100</v>
      </c>
      <c r="G76" s="157"/>
      <c r="H76" s="157">
        <v>100</v>
      </c>
      <c r="I76" s="124"/>
    </row>
    <row r="77" spans="1:9" ht="24" x14ac:dyDescent="0.25">
      <c r="A77" s="147" t="s">
        <v>559</v>
      </c>
      <c r="B77" s="156">
        <v>222</v>
      </c>
      <c r="C77" s="152"/>
      <c r="D77" s="156">
        <v>222</v>
      </c>
      <c r="E77" s="152"/>
      <c r="F77" s="157">
        <v>100</v>
      </c>
      <c r="G77" s="157"/>
      <c r="H77" s="157">
        <v>100</v>
      </c>
      <c r="I77" s="124"/>
    </row>
    <row r="78" spans="1:9" ht="24" x14ac:dyDescent="0.25">
      <c r="A78" s="147" t="s">
        <v>560</v>
      </c>
      <c r="B78" s="156">
        <v>6450</v>
      </c>
      <c r="C78" s="152"/>
      <c r="D78" s="156">
        <v>6450</v>
      </c>
      <c r="E78" s="152"/>
      <c r="F78" s="157">
        <v>100</v>
      </c>
      <c r="G78" s="157"/>
      <c r="H78" s="157">
        <v>100</v>
      </c>
      <c r="I78" s="124"/>
    </row>
    <row r="79" spans="1:9" x14ac:dyDescent="0.25">
      <c r="A79" s="147" t="s">
        <v>612</v>
      </c>
      <c r="B79" s="156">
        <v>5641</v>
      </c>
      <c r="C79" s="152"/>
      <c r="D79" s="156">
        <v>5641</v>
      </c>
      <c r="E79" s="152"/>
      <c r="F79" s="157">
        <v>84.73</v>
      </c>
      <c r="G79" s="157"/>
      <c r="H79" s="157">
        <v>84.73</v>
      </c>
      <c r="I79" s="124"/>
    </row>
    <row r="80" spans="1:9" ht="27.6" customHeight="1" x14ac:dyDescent="0.25">
      <c r="A80" s="147" t="s">
        <v>613</v>
      </c>
      <c r="B80" s="156">
        <v>4041</v>
      </c>
      <c r="C80" s="152"/>
      <c r="D80" s="156">
        <v>4041</v>
      </c>
      <c r="E80" s="152"/>
      <c r="F80" s="157">
        <v>61.97</v>
      </c>
      <c r="G80" s="157"/>
      <c r="H80" s="157">
        <v>61.97</v>
      </c>
      <c r="I80" s="124"/>
    </row>
    <row r="81" spans="1:9" x14ac:dyDescent="0.25">
      <c r="A81" s="147" t="s">
        <v>614</v>
      </c>
      <c r="B81" s="156">
        <v>14684</v>
      </c>
      <c r="C81" s="152"/>
      <c r="D81" s="156">
        <v>14684</v>
      </c>
      <c r="E81" s="152"/>
      <c r="F81" s="157">
        <v>100</v>
      </c>
      <c r="G81" s="157"/>
      <c r="H81" s="157">
        <v>100</v>
      </c>
      <c r="I81" s="124"/>
    </row>
    <row r="82" spans="1:9" ht="24" x14ac:dyDescent="0.25">
      <c r="A82" s="147" t="s">
        <v>615</v>
      </c>
      <c r="B82" s="156">
        <v>3801</v>
      </c>
      <c r="C82" s="152"/>
      <c r="D82" s="156">
        <v>1102</v>
      </c>
      <c r="E82" s="152"/>
      <c r="F82" s="157">
        <v>60</v>
      </c>
      <c r="G82" s="157"/>
      <c r="H82" s="157">
        <v>100</v>
      </c>
      <c r="I82" s="124"/>
    </row>
    <row r="83" spans="1:9" x14ac:dyDescent="0.25">
      <c r="A83" s="147" t="s">
        <v>561</v>
      </c>
      <c r="B83" s="156">
        <v>51370</v>
      </c>
      <c r="C83" s="152"/>
      <c r="D83" s="156">
        <v>51370</v>
      </c>
      <c r="E83" s="152"/>
      <c r="F83" s="157">
        <v>75.16</v>
      </c>
      <c r="G83" s="157"/>
      <c r="H83" s="157">
        <v>75.16</v>
      </c>
      <c r="I83" s="124"/>
    </row>
    <row r="84" spans="1:9" x14ac:dyDescent="0.25">
      <c r="A84" s="147" t="s">
        <v>562</v>
      </c>
      <c r="B84" s="156">
        <v>6061</v>
      </c>
      <c r="C84" s="152"/>
      <c r="D84" s="156">
        <v>6061</v>
      </c>
      <c r="E84" s="152"/>
      <c r="F84" s="157">
        <v>100</v>
      </c>
      <c r="G84" s="157"/>
      <c r="H84" s="157">
        <v>100</v>
      </c>
      <c r="I84" s="124"/>
    </row>
    <row r="85" spans="1:9" x14ac:dyDescent="0.25">
      <c r="A85" s="147" t="s">
        <v>563</v>
      </c>
      <c r="B85" s="156">
        <v>1008</v>
      </c>
      <c r="C85" s="152"/>
      <c r="D85" s="156">
        <v>1008</v>
      </c>
      <c r="E85" s="152"/>
      <c r="F85" s="157">
        <v>100</v>
      </c>
      <c r="G85" s="157"/>
      <c r="H85" s="157">
        <v>100</v>
      </c>
      <c r="I85" s="124"/>
    </row>
    <row r="86" spans="1:9" x14ac:dyDescent="0.25">
      <c r="A86" s="147" t="s">
        <v>564</v>
      </c>
      <c r="B86" s="156">
        <v>126</v>
      </c>
      <c r="C86" s="152"/>
      <c r="D86" s="156">
        <v>126</v>
      </c>
      <c r="E86" s="152"/>
      <c r="F86" s="157">
        <v>100</v>
      </c>
      <c r="G86" s="157"/>
      <c r="H86" s="157">
        <v>100</v>
      </c>
      <c r="I86" s="124"/>
    </row>
    <row r="87" spans="1:9" ht="13.8" thickBot="1" x14ac:dyDescent="0.3">
      <c r="A87" s="145" t="s">
        <v>565</v>
      </c>
      <c r="B87" s="156">
        <v>3</v>
      </c>
      <c r="C87" s="152"/>
      <c r="D87" s="156">
        <v>3</v>
      </c>
      <c r="E87" s="152"/>
      <c r="F87" s="157">
        <v>100</v>
      </c>
      <c r="G87" s="157"/>
      <c r="H87" s="157">
        <v>100</v>
      </c>
      <c r="I87" s="124"/>
    </row>
    <row r="88" spans="1:9" ht="13.8" thickBot="1" x14ac:dyDescent="0.3">
      <c r="A88" s="152"/>
      <c r="B88" s="158">
        <f>SUM(B71:B87)</f>
        <v>153970</v>
      </c>
      <c r="C88" s="152"/>
      <c r="D88" s="158">
        <f>SUM(D71:D87)</f>
        <v>151271</v>
      </c>
      <c r="E88" s="152"/>
      <c r="F88" s="152"/>
      <c r="G88" s="152"/>
      <c r="H88" s="152"/>
      <c r="I88" s="124"/>
    </row>
    <row r="89" spans="1:9" x14ac:dyDescent="0.25">
      <c r="A89" s="124"/>
      <c r="B89" s="138"/>
      <c r="C89" s="124"/>
      <c r="D89" s="138"/>
      <c r="E89" s="124"/>
      <c r="F89" s="124"/>
      <c r="G89" s="124"/>
      <c r="H89" s="124"/>
      <c r="I89" s="124"/>
    </row>
    <row r="90" spans="1:9" x14ac:dyDescent="0.25">
      <c r="A90" s="124"/>
      <c r="B90" s="138"/>
      <c r="C90" s="124"/>
      <c r="D90" s="138"/>
      <c r="E90" s="124"/>
      <c r="F90" s="124"/>
      <c r="G90" s="124"/>
      <c r="H90" s="159"/>
      <c r="I90" s="159"/>
    </row>
    <row r="91" spans="1:9" x14ac:dyDescent="0.25">
      <c r="A91" s="128" t="s">
        <v>566</v>
      </c>
      <c r="B91" s="124"/>
      <c r="C91" s="124"/>
      <c r="D91" s="124"/>
      <c r="E91" s="124"/>
      <c r="F91" s="124"/>
      <c r="G91" s="124"/>
      <c r="H91" s="124"/>
      <c r="I91" s="124"/>
    </row>
    <row r="92" spans="1:9" ht="30.75" customHeight="1" x14ac:dyDescent="0.25">
      <c r="A92" s="365" t="s">
        <v>567</v>
      </c>
      <c r="B92" s="365"/>
      <c r="C92" s="365"/>
      <c r="D92" s="365"/>
      <c r="E92" s="365"/>
      <c r="F92" s="365"/>
      <c r="G92" s="365"/>
      <c r="H92" s="365"/>
      <c r="I92" s="365"/>
    </row>
    <row r="93" spans="1:9" x14ac:dyDescent="0.25">
      <c r="A93" s="125"/>
      <c r="B93" s="125"/>
      <c r="C93" s="125"/>
      <c r="D93" s="125"/>
      <c r="E93" s="125"/>
      <c r="F93" s="125"/>
      <c r="G93" s="125"/>
      <c r="H93" s="125"/>
      <c r="I93" s="125"/>
    </row>
    <row r="94" spans="1:9" x14ac:dyDescent="0.25">
      <c r="A94" s="122" t="s">
        <v>568</v>
      </c>
      <c r="B94" s="124"/>
      <c r="C94" s="124"/>
      <c r="D94" s="124"/>
      <c r="E94" s="124"/>
      <c r="F94" s="124"/>
      <c r="G94" s="124"/>
      <c r="H94" s="124"/>
      <c r="I94" s="124"/>
    </row>
    <row r="95" spans="1:9" x14ac:dyDescent="0.25">
      <c r="A95" s="365" t="s">
        <v>569</v>
      </c>
      <c r="B95" s="365"/>
      <c r="C95" s="365"/>
      <c r="D95" s="365"/>
      <c r="E95" s="365"/>
      <c r="F95" s="365"/>
      <c r="G95" s="365"/>
      <c r="H95" s="365"/>
      <c r="I95" s="365"/>
    </row>
    <row r="96" spans="1:9" x14ac:dyDescent="0.25">
      <c r="A96" s="124"/>
      <c r="B96" s="124"/>
      <c r="C96" s="124"/>
      <c r="D96" s="124"/>
      <c r="E96" s="124"/>
      <c r="F96" s="124"/>
      <c r="G96" s="124"/>
      <c r="H96" s="124"/>
      <c r="I96" s="124"/>
    </row>
    <row r="97" spans="1:9" x14ac:dyDescent="0.25">
      <c r="A97" s="122" t="s">
        <v>607</v>
      </c>
      <c r="B97" s="124"/>
      <c r="C97" s="124"/>
      <c r="D97" s="124"/>
      <c r="E97" s="124"/>
      <c r="F97" s="124"/>
      <c r="G97" s="124"/>
      <c r="H97" s="124"/>
      <c r="I97" s="124"/>
    </row>
    <row r="98" spans="1:9" x14ac:dyDescent="0.25">
      <c r="A98" s="128"/>
      <c r="B98" s="124"/>
      <c r="C98" s="124"/>
      <c r="D98" s="124"/>
      <c r="E98" s="124"/>
      <c r="F98" s="124"/>
      <c r="G98" s="124"/>
      <c r="H98" s="124"/>
      <c r="I98" s="124"/>
    </row>
    <row r="99" spans="1:9" x14ac:dyDescent="0.25">
      <c r="A99" s="151"/>
      <c r="B99" s="366" t="s">
        <v>570</v>
      </c>
      <c r="C99" s="366"/>
      <c r="D99" s="366"/>
      <c r="E99" s="124"/>
      <c r="F99" s="124"/>
      <c r="G99" s="124"/>
      <c r="H99" s="124"/>
      <c r="I99" s="124"/>
    </row>
    <row r="100" spans="1:9" ht="13.8" thickBot="1" x14ac:dyDescent="0.3">
      <c r="A100" s="160" t="s">
        <v>571</v>
      </c>
      <c r="B100" s="161" t="s">
        <v>572</v>
      </c>
      <c r="C100" s="162"/>
      <c r="D100" s="161" t="s">
        <v>573</v>
      </c>
      <c r="E100" s="124"/>
      <c r="F100" s="124"/>
      <c r="G100" s="124"/>
      <c r="H100" s="124"/>
      <c r="I100" s="124"/>
    </row>
    <row r="101" spans="1:9" x14ac:dyDescent="0.25">
      <c r="A101" s="163" t="s">
        <v>574</v>
      </c>
      <c r="B101" s="151"/>
      <c r="C101" s="124"/>
      <c r="D101" s="151"/>
      <c r="E101" s="124"/>
      <c r="F101" s="124"/>
      <c r="G101" s="124"/>
      <c r="H101" s="124"/>
      <c r="I101" s="124"/>
    </row>
    <row r="102" spans="1:9" x14ac:dyDescent="0.25">
      <c r="A102" s="152" t="s">
        <v>575</v>
      </c>
      <c r="B102" s="139">
        <v>6861</v>
      </c>
      <c r="C102" s="124"/>
      <c r="D102" s="139">
        <v>2961</v>
      </c>
      <c r="E102" s="124"/>
      <c r="F102" s="124"/>
      <c r="G102" s="124"/>
      <c r="H102" s="124"/>
      <c r="I102" s="138"/>
    </row>
    <row r="103" spans="1:9" x14ac:dyDescent="0.25">
      <c r="A103" s="152" t="s">
        <v>576</v>
      </c>
      <c r="B103" s="139">
        <v>1844</v>
      </c>
      <c r="C103" s="164"/>
      <c r="D103" s="139">
        <v>131</v>
      </c>
      <c r="E103" s="124"/>
      <c r="F103" s="124"/>
      <c r="G103" s="124"/>
      <c r="H103" s="124"/>
      <c r="I103" s="124"/>
    </row>
    <row r="104" spans="1:9" x14ac:dyDescent="0.25">
      <c r="A104" s="151"/>
      <c r="B104" s="139"/>
      <c r="C104" s="124"/>
      <c r="D104" s="139"/>
      <c r="E104" s="124"/>
      <c r="F104" s="124"/>
      <c r="G104" s="124"/>
      <c r="H104" s="124"/>
      <c r="I104" s="124"/>
    </row>
    <row r="105" spans="1:9" x14ac:dyDescent="0.25">
      <c r="A105" s="163" t="s">
        <v>577</v>
      </c>
      <c r="B105" s="139"/>
      <c r="C105" s="124"/>
      <c r="D105" s="139"/>
      <c r="E105" s="124"/>
      <c r="F105" s="124"/>
      <c r="G105" s="124"/>
      <c r="H105" s="124"/>
      <c r="I105" s="124"/>
    </row>
    <row r="106" spans="1:9" x14ac:dyDescent="0.25">
      <c r="A106" s="152" t="s">
        <v>575</v>
      </c>
      <c r="B106" s="139">
        <v>0</v>
      </c>
      <c r="C106" s="124"/>
      <c r="D106" s="139">
        <v>0</v>
      </c>
      <c r="E106" s="124"/>
      <c r="F106" s="124"/>
      <c r="G106" s="124"/>
      <c r="H106" s="124"/>
      <c r="I106" s="124"/>
    </row>
    <row r="107" spans="1:9" x14ac:dyDescent="0.25">
      <c r="A107" s="152" t="s">
        <v>576</v>
      </c>
      <c r="B107" s="139">
        <v>0</v>
      </c>
      <c r="C107" s="124"/>
      <c r="D107" s="139">
        <v>0</v>
      </c>
      <c r="E107" s="124"/>
      <c r="F107" s="124"/>
      <c r="G107" s="124"/>
      <c r="H107" s="124"/>
      <c r="I107" s="124"/>
    </row>
    <row r="108" spans="1:9" x14ac:dyDescent="0.25">
      <c r="A108" s="152"/>
      <c r="B108" s="139"/>
      <c r="C108" s="124"/>
      <c r="D108" s="139"/>
      <c r="E108" s="124"/>
      <c r="F108" s="124"/>
      <c r="G108" s="124"/>
      <c r="H108" s="124"/>
      <c r="I108" s="124"/>
    </row>
    <row r="109" spans="1:9" x14ac:dyDescent="0.25">
      <c r="A109" s="163" t="s">
        <v>578</v>
      </c>
      <c r="B109" s="139"/>
      <c r="C109" s="124"/>
      <c r="D109" s="139"/>
      <c r="E109" s="124"/>
      <c r="F109" s="124"/>
      <c r="G109" s="124"/>
      <c r="H109" s="124"/>
      <c r="I109" s="165"/>
    </row>
    <row r="110" spans="1:9" x14ac:dyDescent="0.25">
      <c r="A110" s="152" t="s">
        <v>575</v>
      </c>
      <c r="B110" s="139">
        <v>28831</v>
      </c>
      <c r="C110" s="124"/>
      <c r="D110" s="139">
        <v>13508</v>
      </c>
      <c r="E110" s="124"/>
      <c r="F110" s="124"/>
      <c r="G110" s="124"/>
      <c r="H110" s="124"/>
      <c r="I110" s="165"/>
    </row>
    <row r="111" spans="1:9" x14ac:dyDescent="0.25">
      <c r="A111" s="152" t="s">
        <v>576</v>
      </c>
      <c r="B111" s="139">
        <v>0</v>
      </c>
      <c r="C111" s="124"/>
      <c r="D111" s="139">
        <v>0</v>
      </c>
      <c r="E111" s="124"/>
      <c r="F111" s="124"/>
      <c r="G111" s="124"/>
      <c r="H111" s="124"/>
      <c r="I111" s="124"/>
    </row>
    <row r="112" spans="1:9" x14ac:dyDescent="0.25">
      <c r="A112" s="152"/>
      <c r="B112" s="139"/>
      <c r="C112" s="124"/>
      <c r="D112" s="139"/>
      <c r="E112" s="124"/>
      <c r="F112" s="124"/>
      <c r="G112" s="124"/>
      <c r="H112" s="124"/>
      <c r="I112" s="124"/>
    </row>
    <row r="113" spans="1:9" x14ac:dyDescent="0.25">
      <c r="A113" s="163" t="s">
        <v>579</v>
      </c>
      <c r="B113" s="139"/>
      <c r="C113" s="124"/>
      <c r="D113" s="139"/>
      <c r="E113" s="124"/>
      <c r="F113" s="124"/>
      <c r="G113" s="124"/>
      <c r="H113" s="124"/>
      <c r="I113" s="124"/>
    </row>
    <row r="114" spans="1:9" x14ac:dyDescent="0.25">
      <c r="A114" s="152" t="s">
        <v>575</v>
      </c>
      <c r="B114" s="139">
        <v>109</v>
      </c>
      <c r="C114" s="134"/>
      <c r="D114" s="139">
        <v>179</v>
      </c>
      <c r="E114" s="124"/>
      <c r="F114" s="124"/>
      <c r="G114" s="124"/>
      <c r="H114" s="124"/>
      <c r="I114" s="124"/>
    </row>
    <row r="115" spans="1:9" x14ac:dyDescent="0.25">
      <c r="A115" s="152"/>
      <c r="B115" s="139"/>
      <c r="C115" s="134"/>
      <c r="D115" s="139"/>
      <c r="E115" s="124"/>
      <c r="F115" s="124"/>
      <c r="G115" s="124"/>
      <c r="H115" s="124"/>
      <c r="I115" s="124"/>
    </row>
    <row r="116" spans="1:9" x14ac:dyDescent="0.25">
      <c r="A116" s="163" t="s">
        <v>580</v>
      </c>
      <c r="B116" s="139"/>
      <c r="C116" s="124"/>
      <c r="D116" s="139"/>
      <c r="E116" s="124"/>
      <c r="F116" s="166"/>
      <c r="G116" s="124"/>
      <c r="H116" s="166"/>
      <c r="I116" s="124"/>
    </row>
    <row r="117" spans="1:9" x14ac:dyDescent="0.25">
      <c r="A117" s="152" t="s">
        <v>575</v>
      </c>
      <c r="B117" s="139">
        <v>0</v>
      </c>
      <c r="C117" s="124"/>
      <c r="D117" s="139">
        <v>0</v>
      </c>
      <c r="E117" s="124"/>
      <c r="F117" s="166"/>
      <c r="G117" s="124"/>
      <c r="H117" s="166"/>
      <c r="I117" s="124"/>
    </row>
    <row r="118" spans="1:9" x14ac:dyDescent="0.25">
      <c r="A118" s="152"/>
      <c r="B118" s="139"/>
      <c r="C118" s="124"/>
      <c r="D118" s="139"/>
      <c r="E118" s="124"/>
      <c r="F118" s="166"/>
      <c r="G118" s="124"/>
      <c r="H118" s="166"/>
      <c r="I118" s="124"/>
    </row>
    <row r="119" spans="1:9" x14ac:dyDescent="0.25">
      <c r="A119" s="163" t="s">
        <v>608</v>
      </c>
      <c r="B119" s="139"/>
      <c r="C119" s="134"/>
      <c r="D119" s="139"/>
      <c r="E119" s="163"/>
      <c r="F119" s="163"/>
      <c r="G119" s="163"/>
      <c r="H119" s="167"/>
      <c r="I119" s="124"/>
    </row>
    <row r="120" spans="1:9" x14ac:dyDescent="0.25">
      <c r="A120" s="152" t="s">
        <v>575</v>
      </c>
      <c r="B120" s="139">
        <f>214+1658</f>
        <v>1872</v>
      </c>
      <c r="C120" s="134"/>
      <c r="D120" s="139">
        <v>918</v>
      </c>
      <c r="E120" s="163"/>
      <c r="F120" s="163"/>
      <c r="G120" s="163"/>
      <c r="H120" s="167"/>
      <c r="I120" s="124"/>
    </row>
    <row r="121" spans="1:9" x14ac:dyDescent="0.25">
      <c r="A121" s="152" t="s">
        <v>576</v>
      </c>
      <c r="B121" s="139">
        <v>303</v>
      </c>
      <c r="C121" s="134"/>
      <c r="D121" s="139">
        <v>0</v>
      </c>
      <c r="E121" s="163"/>
      <c r="F121" s="163"/>
      <c r="G121" s="163"/>
      <c r="H121" s="167"/>
      <c r="I121" s="124"/>
    </row>
    <row r="122" spans="1:9" x14ac:dyDescent="0.25">
      <c r="A122" s="152"/>
      <c r="B122" s="139"/>
      <c r="C122" s="134"/>
      <c r="D122" s="139"/>
      <c r="E122" s="163"/>
      <c r="F122" s="163"/>
      <c r="G122" s="163"/>
      <c r="H122" s="167"/>
      <c r="I122" s="124"/>
    </row>
    <row r="123" spans="1:9" x14ac:dyDescent="0.25">
      <c r="A123" s="163" t="s">
        <v>581</v>
      </c>
      <c r="B123" s="139"/>
      <c r="C123" s="134"/>
      <c r="D123" s="139"/>
      <c r="E123" s="124"/>
      <c r="F123" s="124"/>
      <c r="G123" s="124"/>
      <c r="H123" s="124"/>
      <c r="I123" s="124"/>
    </row>
    <row r="124" spans="1:9" x14ac:dyDescent="0.25">
      <c r="A124" s="152" t="s">
        <v>575</v>
      </c>
      <c r="B124" s="139">
        <v>16</v>
      </c>
      <c r="C124" s="134"/>
      <c r="D124" s="139">
        <v>0</v>
      </c>
      <c r="E124" s="163"/>
      <c r="F124" s="163"/>
      <c r="G124" s="163"/>
      <c r="H124" s="167"/>
      <c r="I124" s="124"/>
    </row>
    <row r="125" spans="1:9" x14ac:dyDescent="0.25">
      <c r="A125" s="152" t="s">
        <v>576</v>
      </c>
      <c r="B125" s="139">
        <v>2</v>
      </c>
      <c r="C125" s="134"/>
      <c r="D125" s="139">
        <v>0</v>
      </c>
      <c r="E125" s="163"/>
      <c r="F125" s="163"/>
      <c r="G125" s="163"/>
      <c r="H125" s="167"/>
      <c r="I125" s="124"/>
    </row>
    <row r="126" spans="1:9" x14ac:dyDescent="0.25">
      <c r="A126" s="152"/>
      <c r="B126" s="139"/>
      <c r="C126" s="134"/>
      <c r="D126" s="139"/>
      <c r="E126" s="163"/>
      <c r="F126" s="163"/>
      <c r="G126" s="163"/>
      <c r="H126" s="167"/>
      <c r="I126" s="124"/>
    </row>
    <row r="127" spans="1:9" x14ac:dyDescent="0.25">
      <c r="A127" s="151"/>
      <c r="B127" s="145"/>
      <c r="C127" s="124"/>
      <c r="D127" s="145"/>
      <c r="E127" s="124"/>
      <c r="F127" s="166"/>
      <c r="G127" s="124"/>
      <c r="H127" s="166"/>
      <c r="I127" s="124"/>
    </row>
    <row r="128" spans="1:9" x14ac:dyDescent="0.25">
      <c r="A128" s="151"/>
      <c r="B128" s="145"/>
      <c r="C128" s="124"/>
      <c r="D128" s="145"/>
      <c r="E128" s="124"/>
      <c r="F128" s="166"/>
      <c r="G128" s="124"/>
      <c r="H128" s="166"/>
      <c r="I128" s="124"/>
    </row>
    <row r="129" spans="1:9" x14ac:dyDescent="0.25">
      <c r="A129" s="151"/>
      <c r="B129" s="366"/>
      <c r="C129" s="366"/>
      <c r="D129" s="366"/>
      <c r="E129" s="124"/>
      <c r="F129" s="151"/>
      <c r="G129" s="124"/>
      <c r="H129" s="151"/>
      <c r="I129" s="124"/>
    </row>
    <row r="130" spans="1:9" ht="13.8" thickBot="1" x14ac:dyDescent="0.3">
      <c r="A130" s="160" t="s">
        <v>571</v>
      </c>
      <c r="B130" s="161" t="s">
        <v>572</v>
      </c>
      <c r="C130" s="162"/>
      <c r="D130" s="162" t="s">
        <v>582</v>
      </c>
      <c r="E130" s="124"/>
      <c r="F130" s="134"/>
      <c r="G130" s="124"/>
      <c r="H130" s="134"/>
      <c r="I130" s="124"/>
    </row>
    <row r="131" spans="1:9" x14ac:dyDescent="0.25">
      <c r="A131" s="124"/>
      <c r="B131" s="124"/>
      <c r="C131" s="124"/>
      <c r="D131" s="124"/>
      <c r="E131" s="124"/>
      <c r="F131" s="130"/>
      <c r="G131" s="124"/>
      <c r="H131" s="130"/>
      <c r="I131" s="124"/>
    </row>
    <row r="132" spans="1:9" x14ac:dyDescent="0.25">
      <c r="A132" s="163" t="s">
        <v>583</v>
      </c>
      <c r="B132" s="124"/>
      <c r="C132" s="124"/>
      <c r="D132" s="124"/>
      <c r="E132" s="124"/>
      <c r="F132" s="145"/>
      <c r="G132" s="124"/>
      <c r="H132" s="145"/>
      <c r="I132" s="124"/>
    </row>
    <row r="133" spans="1:9" x14ac:dyDescent="0.25">
      <c r="A133" s="152" t="s">
        <v>575</v>
      </c>
      <c r="B133" s="139">
        <v>10990</v>
      </c>
      <c r="C133" s="124"/>
      <c r="D133" s="139">
        <v>7891</v>
      </c>
      <c r="E133" s="124"/>
      <c r="F133" s="145"/>
      <c r="G133" s="124"/>
      <c r="H133" s="145"/>
      <c r="I133" s="138"/>
    </row>
    <row r="134" spans="1:9" x14ac:dyDescent="0.25">
      <c r="A134" s="152" t="s">
        <v>576</v>
      </c>
      <c r="B134" s="139">
        <v>2028</v>
      </c>
      <c r="C134" s="124"/>
      <c r="D134" s="139">
        <v>1881</v>
      </c>
      <c r="E134" s="124"/>
      <c r="F134" s="134"/>
      <c r="G134" s="124"/>
      <c r="H134" s="134"/>
      <c r="I134" s="138"/>
    </row>
    <row r="135" spans="1:9" x14ac:dyDescent="0.25">
      <c r="A135" s="124"/>
      <c r="B135" s="139"/>
      <c r="C135" s="124"/>
      <c r="D135" s="139"/>
      <c r="E135" s="124"/>
      <c r="F135" s="145"/>
      <c r="G135" s="124"/>
      <c r="H135" s="145"/>
      <c r="I135" s="124"/>
    </row>
    <row r="136" spans="1:9" x14ac:dyDescent="0.25">
      <c r="A136" s="163" t="s">
        <v>584</v>
      </c>
      <c r="B136" s="139"/>
      <c r="C136" s="124"/>
      <c r="D136" s="139"/>
      <c r="E136" s="124"/>
      <c r="F136" s="145"/>
      <c r="G136" s="124"/>
      <c r="H136" s="145"/>
      <c r="I136" s="124"/>
    </row>
    <row r="137" spans="1:9" x14ac:dyDescent="0.25">
      <c r="A137" s="152" t="s">
        <v>575</v>
      </c>
      <c r="B137" s="139">
        <v>28831</v>
      </c>
      <c r="C137" s="124"/>
      <c r="D137" s="139">
        <v>0</v>
      </c>
      <c r="E137" s="124"/>
      <c r="F137" s="134"/>
      <c r="G137" s="124"/>
      <c r="H137" s="130"/>
      <c r="I137" s="124"/>
    </row>
    <row r="138" spans="1:9" x14ac:dyDescent="0.25">
      <c r="A138" s="152" t="s">
        <v>576</v>
      </c>
      <c r="B138" s="139">
        <v>0</v>
      </c>
      <c r="C138" s="124"/>
      <c r="D138" s="139">
        <v>21294</v>
      </c>
      <c r="E138" s="124"/>
      <c r="F138" s="134"/>
      <c r="G138" s="124"/>
      <c r="H138" s="130"/>
      <c r="I138" s="124"/>
    </row>
    <row r="139" spans="1:9" x14ac:dyDescent="0.25">
      <c r="A139" s="152"/>
      <c r="B139" s="139"/>
      <c r="C139" s="124"/>
      <c r="D139" s="139"/>
      <c r="E139" s="124"/>
      <c r="F139" s="130"/>
      <c r="G139" s="124"/>
      <c r="H139" s="134"/>
      <c r="I139" s="124"/>
    </row>
    <row r="140" spans="1:9" x14ac:dyDescent="0.25">
      <c r="A140" s="163" t="s">
        <v>585</v>
      </c>
      <c r="B140" s="139"/>
      <c r="C140" s="124"/>
      <c r="D140" s="139"/>
      <c r="E140" s="124"/>
      <c r="F140" s="130"/>
      <c r="G140" s="124"/>
      <c r="H140" s="134"/>
      <c r="I140" s="124"/>
    </row>
    <row r="141" spans="1:9" x14ac:dyDescent="0.25">
      <c r="A141" s="152" t="s">
        <v>575</v>
      </c>
      <c r="B141" s="139">
        <v>399</v>
      </c>
      <c r="C141" s="124"/>
      <c r="D141" s="139">
        <v>321</v>
      </c>
      <c r="E141" s="124"/>
      <c r="F141" s="130"/>
      <c r="G141" s="124"/>
      <c r="H141" s="134"/>
      <c r="I141" s="124"/>
    </row>
    <row r="142" spans="1:9" x14ac:dyDescent="0.25">
      <c r="A142" s="152"/>
      <c r="B142" s="139"/>
      <c r="C142" s="124"/>
      <c r="D142" s="139"/>
      <c r="E142" s="124"/>
      <c r="F142" s="130"/>
      <c r="G142" s="124"/>
      <c r="H142" s="134"/>
      <c r="I142" s="124"/>
    </row>
    <row r="143" spans="1:9" x14ac:dyDescent="0.25">
      <c r="A143" s="163" t="s">
        <v>586</v>
      </c>
      <c r="B143" s="139"/>
      <c r="C143" s="124"/>
      <c r="D143" s="139"/>
      <c r="E143" s="124"/>
      <c r="F143" s="145"/>
      <c r="G143" s="124"/>
      <c r="H143" s="145"/>
      <c r="I143" s="124"/>
    </row>
    <row r="144" spans="1:9" x14ac:dyDescent="0.25">
      <c r="A144" s="152" t="s">
        <v>575</v>
      </c>
      <c r="B144" s="139">
        <v>10153</v>
      </c>
      <c r="C144" s="124"/>
      <c r="D144" s="139">
        <v>10041</v>
      </c>
      <c r="E144" s="124"/>
      <c r="F144" s="145"/>
      <c r="G144" s="124"/>
      <c r="H144" s="145"/>
      <c r="I144" s="124"/>
    </row>
    <row r="145" spans="1:9" x14ac:dyDescent="0.25">
      <c r="A145" s="152"/>
      <c r="B145" s="139"/>
      <c r="C145" s="124"/>
      <c r="D145" s="139"/>
      <c r="E145" s="124"/>
      <c r="F145" s="130"/>
      <c r="G145" s="124"/>
      <c r="H145" s="130"/>
      <c r="I145" s="124"/>
    </row>
    <row r="146" spans="1:9" x14ac:dyDescent="0.25">
      <c r="A146" s="163" t="s">
        <v>587</v>
      </c>
      <c r="B146" s="139"/>
      <c r="C146" s="124"/>
      <c r="D146" s="139"/>
      <c r="E146" s="124"/>
      <c r="F146" s="124"/>
      <c r="G146" s="124"/>
      <c r="H146" s="124"/>
      <c r="I146" s="124"/>
    </row>
    <row r="147" spans="1:9" x14ac:dyDescent="0.25">
      <c r="A147" s="152" t="s">
        <v>575</v>
      </c>
      <c r="B147" s="139">
        <v>12475</v>
      </c>
      <c r="C147" s="124"/>
      <c r="D147" s="139">
        <v>7225</v>
      </c>
      <c r="E147" s="124"/>
      <c r="F147" s="124"/>
      <c r="G147" s="124"/>
      <c r="H147" s="124"/>
      <c r="I147" s="138"/>
    </row>
    <row r="148" spans="1:9" x14ac:dyDescent="0.25">
      <c r="A148" s="152"/>
      <c r="B148" s="139"/>
      <c r="C148" s="124"/>
      <c r="D148" s="139"/>
      <c r="E148" s="124"/>
      <c r="F148" s="124"/>
      <c r="G148" s="124"/>
      <c r="H148" s="124"/>
      <c r="I148" s="124"/>
    </row>
    <row r="149" spans="1:9" x14ac:dyDescent="0.25">
      <c r="A149" s="163" t="s">
        <v>588</v>
      </c>
      <c r="B149" s="139"/>
      <c r="C149" s="124"/>
      <c r="D149" s="139"/>
      <c r="E149" s="124"/>
      <c r="F149" s="124"/>
      <c r="G149" s="124"/>
      <c r="H149" s="124"/>
      <c r="I149" s="124"/>
    </row>
    <row r="150" spans="1:9" x14ac:dyDescent="0.25">
      <c r="A150" s="152" t="s">
        <v>575</v>
      </c>
      <c r="B150" s="139">
        <v>4676</v>
      </c>
      <c r="C150" s="124"/>
      <c r="D150" s="139">
        <v>10395</v>
      </c>
      <c r="E150" s="168"/>
      <c r="F150" s="168"/>
      <c r="G150" s="168"/>
      <c r="H150" s="168"/>
      <c r="I150" s="168"/>
    </row>
    <row r="151" spans="1:9" x14ac:dyDescent="0.25">
      <c r="A151" s="152" t="s">
        <v>576</v>
      </c>
      <c r="B151" s="139">
        <v>3640</v>
      </c>
      <c r="C151" s="124"/>
      <c r="D151" s="139">
        <v>5184</v>
      </c>
      <c r="E151" s="168"/>
      <c r="F151" s="168"/>
      <c r="G151" s="168"/>
      <c r="H151" s="168"/>
      <c r="I151" s="168"/>
    </row>
    <row r="152" spans="1:9" x14ac:dyDescent="0.25">
      <c r="A152" s="152"/>
      <c r="B152" s="139"/>
      <c r="C152" s="124"/>
      <c r="D152" s="139"/>
      <c r="E152" s="124"/>
      <c r="F152" s="124"/>
      <c r="G152" s="124"/>
      <c r="H152" s="124"/>
      <c r="I152" s="124"/>
    </row>
    <row r="153" spans="1:9" x14ac:dyDescent="0.25">
      <c r="A153" s="163" t="s">
        <v>589</v>
      </c>
      <c r="B153" s="139"/>
      <c r="C153" s="124"/>
      <c r="D153" s="139"/>
      <c r="E153" s="124"/>
      <c r="F153" s="124"/>
      <c r="G153" s="124"/>
      <c r="H153" s="124"/>
      <c r="I153" s="124"/>
    </row>
    <row r="154" spans="1:9" x14ac:dyDescent="0.25">
      <c r="A154" s="152" t="s">
        <v>575</v>
      </c>
      <c r="B154" s="139">
        <v>1150</v>
      </c>
      <c r="C154" s="124"/>
      <c r="D154" s="139">
        <v>12</v>
      </c>
      <c r="E154" s="124"/>
      <c r="F154" s="124"/>
      <c r="G154" s="124"/>
      <c r="H154" s="124"/>
      <c r="I154" s="124"/>
    </row>
    <row r="155" spans="1:9" x14ac:dyDescent="0.25">
      <c r="A155" s="152"/>
      <c r="B155" s="139"/>
      <c r="C155" s="124"/>
      <c r="D155" s="139"/>
      <c r="E155" s="124"/>
      <c r="F155" s="124"/>
      <c r="G155" s="124"/>
      <c r="H155" s="124"/>
      <c r="I155" s="124"/>
    </row>
    <row r="156" spans="1:9" x14ac:dyDescent="0.25">
      <c r="A156" s="163" t="s">
        <v>590</v>
      </c>
      <c r="B156" s="139"/>
      <c r="C156" s="124"/>
      <c r="D156" s="139"/>
      <c r="E156" s="124"/>
      <c r="F156" s="124"/>
      <c r="G156" s="124"/>
      <c r="H156" s="124"/>
      <c r="I156" s="124"/>
    </row>
    <row r="157" spans="1:9" x14ac:dyDescent="0.25">
      <c r="A157" s="152" t="s">
        <v>575</v>
      </c>
      <c r="B157" s="139">
        <v>0</v>
      </c>
      <c r="C157" s="124"/>
      <c r="D157" s="139">
        <v>32</v>
      </c>
      <c r="E157" s="124"/>
      <c r="F157" s="124"/>
      <c r="G157" s="124"/>
      <c r="H157" s="124"/>
      <c r="I157" s="124"/>
    </row>
    <row r="158" spans="1:9" x14ac:dyDescent="0.25">
      <c r="A158" s="152"/>
      <c r="B158" s="139"/>
      <c r="C158" s="124"/>
      <c r="D158" s="139"/>
      <c r="E158" s="124"/>
      <c r="F158" s="124"/>
      <c r="G158" s="124"/>
      <c r="H158" s="124"/>
      <c r="I158" s="124"/>
    </row>
    <row r="159" spans="1:9" x14ac:dyDescent="0.25">
      <c r="A159" s="163" t="s">
        <v>591</v>
      </c>
      <c r="B159" s="139"/>
      <c r="C159" s="124"/>
      <c r="D159" s="139"/>
      <c r="E159" s="124"/>
      <c r="F159" s="124"/>
      <c r="G159" s="124"/>
      <c r="H159" s="124"/>
      <c r="I159" s="124"/>
    </row>
    <row r="160" spans="1:9" x14ac:dyDescent="0.25">
      <c r="A160" s="152" t="s">
        <v>575</v>
      </c>
      <c r="B160" s="139">
        <v>0</v>
      </c>
      <c r="C160" s="124"/>
      <c r="D160" s="139">
        <v>5012</v>
      </c>
      <c r="E160" s="124"/>
      <c r="F160" s="124"/>
      <c r="G160" s="124"/>
      <c r="H160" s="124"/>
      <c r="I160" s="124"/>
    </row>
    <row r="161" spans="1:9" x14ac:dyDescent="0.25">
      <c r="A161" s="152"/>
      <c r="B161" s="139"/>
      <c r="C161" s="124"/>
      <c r="D161" s="139"/>
      <c r="E161" s="168"/>
      <c r="F161" s="168"/>
      <c r="G161" s="168"/>
      <c r="H161" s="168"/>
      <c r="I161" s="168"/>
    </row>
    <row r="162" spans="1:9" x14ac:dyDescent="0.25">
      <c r="A162" s="124"/>
      <c r="B162" s="124"/>
      <c r="C162" s="124"/>
      <c r="D162" s="134"/>
      <c r="E162" s="124"/>
      <c r="F162" s="124"/>
      <c r="G162" s="124"/>
      <c r="H162" s="124"/>
      <c r="I162" s="124"/>
    </row>
    <row r="163" spans="1:9" x14ac:dyDescent="0.25">
      <c r="A163" s="128" t="s">
        <v>592</v>
      </c>
      <c r="B163" s="124"/>
      <c r="C163" s="124"/>
      <c r="D163" s="124"/>
      <c r="E163" s="124"/>
      <c r="F163" s="124"/>
      <c r="G163" s="124"/>
      <c r="H163" s="124"/>
      <c r="I163" s="124"/>
    </row>
    <row r="164" spans="1:9" ht="24" customHeight="1" x14ac:dyDescent="0.25">
      <c r="A164" s="367" t="s">
        <v>609</v>
      </c>
      <c r="B164" s="367"/>
      <c r="C164" s="367"/>
      <c r="D164" s="367"/>
      <c r="E164" s="367"/>
      <c r="F164" s="367"/>
      <c r="G164" s="367"/>
      <c r="H164" s="367"/>
      <c r="I164" s="367"/>
    </row>
    <row r="165" spans="1:9" x14ac:dyDescent="0.25">
      <c r="A165" s="124"/>
      <c r="B165" s="124"/>
      <c r="C165" s="124"/>
      <c r="D165" s="124"/>
      <c r="E165" s="124"/>
      <c r="F165" s="124"/>
      <c r="G165" s="124"/>
      <c r="H165" s="124"/>
      <c r="I165" s="124"/>
    </row>
    <row r="166" spans="1:9" x14ac:dyDescent="0.25">
      <c r="A166" s="124"/>
      <c r="B166" s="124"/>
      <c r="C166" s="124"/>
      <c r="D166" s="124"/>
      <c r="E166" s="124"/>
      <c r="F166" s="124"/>
      <c r="G166" s="124"/>
      <c r="H166" s="124"/>
      <c r="I166" s="124"/>
    </row>
    <row r="167" spans="1:9" x14ac:dyDescent="0.25">
      <c r="A167" s="124"/>
      <c r="B167" s="124"/>
      <c r="C167" s="124"/>
      <c r="D167" s="124"/>
      <c r="E167" s="124"/>
      <c r="F167" s="124"/>
      <c r="G167" s="124"/>
      <c r="H167" s="124"/>
      <c r="I167" s="124"/>
    </row>
    <row r="168" spans="1:9" x14ac:dyDescent="0.25">
      <c r="A168" s="124"/>
      <c r="B168" s="124"/>
      <c r="C168" s="124"/>
      <c r="D168" s="124"/>
      <c r="E168" s="124"/>
      <c r="F168" s="124"/>
      <c r="G168" s="124"/>
      <c r="H168" s="124"/>
      <c r="I168" s="124"/>
    </row>
    <row r="169" spans="1:9" x14ac:dyDescent="0.25">
      <c r="A169" s="124"/>
      <c r="B169" s="124"/>
      <c r="C169" s="124"/>
      <c r="D169" s="124"/>
      <c r="E169" s="124"/>
      <c r="F169" s="124"/>
      <c r="G169" s="124"/>
      <c r="H169" s="124"/>
      <c r="I169" s="124"/>
    </row>
    <row r="170" spans="1:9" x14ac:dyDescent="0.25">
      <c r="A170" s="124"/>
      <c r="B170" s="124"/>
      <c r="C170" s="124"/>
      <c r="D170" s="124"/>
      <c r="E170" s="124"/>
      <c r="F170" s="124"/>
      <c r="G170" s="124"/>
      <c r="H170" s="124"/>
      <c r="I170" s="124"/>
    </row>
    <row r="171" spans="1:9" x14ac:dyDescent="0.25">
      <c r="A171" s="124"/>
      <c r="B171" s="124"/>
      <c r="C171" s="124"/>
      <c r="D171" s="124"/>
      <c r="E171" s="124"/>
      <c r="F171" s="124"/>
      <c r="G171" s="124"/>
      <c r="H171" s="124"/>
      <c r="I171" s="124"/>
    </row>
    <row r="172" spans="1:9" x14ac:dyDescent="0.25">
      <c r="A172" s="124"/>
      <c r="B172" s="124"/>
      <c r="C172" s="124"/>
      <c r="D172" s="124"/>
      <c r="E172" s="124"/>
      <c r="F172" s="124"/>
      <c r="G172" s="124"/>
      <c r="H172" s="124"/>
      <c r="I172" s="124"/>
    </row>
    <row r="173" spans="1:9" x14ac:dyDescent="0.25">
      <c r="A173" s="124"/>
      <c r="B173" s="124"/>
      <c r="C173" s="124"/>
      <c r="D173" s="124"/>
      <c r="E173" s="124"/>
      <c r="F173" s="124"/>
      <c r="G173" s="124"/>
      <c r="H173" s="124"/>
      <c r="I173" s="124"/>
    </row>
    <row r="174" spans="1:9" x14ac:dyDescent="0.25">
      <c r="A174" s="124"/>
      <c r="B174" s="124"/>
      <c r="C174" s="124"/>
      <c r="D174" s="124"/>
      <c r="E174" s="124"/>
      <c r="F174" s="124"/>
      <c r="G174" s="124"/>
      <c r="H174" s="124"/>
      <c r="I174" s="124"/>
    </row>
    <row r="175" spans="1:9" x14ac:dyDescent="0.25">
      <c r="A175" s="124"/>
      <c r="B175" s="124"/>
      <c r="C175" s="124"/>
      <c r="D175" s="124"/>
      <c r="E175" s="124"/>
      <c r="F175" s="124"/>
      <c r="G175" s="124"/>
      <c r="H175" s="124"/>
      <c r="I175" s="124"/>
    </row>
  </sheetData>
  <mergeCells count="19">
    <mergeCell ref="A68:A69"/>
    <mergeCell ref="F69:H69"/>
    <mergeCell ref="A52:I52"/>
    <mergeCell ref="A56:A57"/>
    <mergeCell ref="A63:I63"/>
    <mergeCell ref="A64:I64"/>
    <mergeCell ref="A67:I67"/>
    <mergeCell ref="A9:I9"/>
    <mergeCell ref="A10:I10"/>
    <mergeCell ref="A16:I16"/>
    <mergeCell ref="A46:I46"/>
    <mergeCell ref="A49:I49"/>
    <mergeCell ref="A19:I19"/>
    <mergeCell ref="A15:I15"/>
    <mergeCell ref="A92:I92"/>
    <mergeCell ref="A95:I95"/>
    <mergeCell ref="B99:D99"/>
    <mergeCell ref="B129:D129"/>
    <mergeCell ref="A164:I164"/>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4FCA013944B7EE40A95B1C8C541A93BE" ma:contentTypeVersion="20" ma:contentTypeDescription="Stvaranje novog dokumenta." ma:contentTypeScope="" ma:versionID="399bf502947fedfbc42e966acba4e182">
  <xsd:schema xmlns:xsd="http://www.w3.org/2001/XMLSchema" xmlns:xs="http://www.w3.org/2001/XMLSchema" xmlns:p="http://schemas.microsoft.com/office/2006/metadata/properties" xmlns:ns2="ff7022f0-7135-4745-88ac-b0711da4c21f" xmlns:ns3="aa2aacec-9352-4d97-80ca-94620611eeb8" targetNamespace="http://schemas.microsoft.com/office/2006/metadata/properties" ma:root="true" ma:fieldsID="c5514362b324e807521cc60b83313375" ns2:_="" ns3:_="">
    <xsd:import namespace="ff7022f0-7135-4745-88ac-b0711da4c21f"/>
    <xsd:import namespace="aa2aacec-9352-4d97-80ca-94620611eeb8"/>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Location" minOccurs="0"/>
                <xsd:element ref="ns3:MediaServiceGenerationTime" minOccurs="0"/>
                <xsd:element ref="ns3:MediaServiceEventHashCode" minOccurs="0"/>
                <xsd:element ref="ns3:MediaServiceOCR"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f7022f0-7135-4745-88ac-b0711da4c21f" elementFormDefault="qualified">
    <xsd:import namespace="http://schemas.microsoft.com/office/2006/documentManagement/types"/>
    <xsd:import namespace="http://schemas.microsoft.com/office/infopath/2007/PartnerControls"/>
    <xsd:element name="SharedWithUsers" ma:index="8" nillable="true" ma:displayName="Zajednički se koristi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ji o zajedničkom korištenju" ma:internalName="SharedWithDetails" ma:readOnly="true">
      <xsd:simpleType>
        <xsd:restriction base="dms:Note">
          <xsd:maxLength value="255"/>
        </xsd:restriction>
      </xsd:simpleType>
    </xsd:element>
    <xsd:element name="TaxCatchAll" ma:index="22" nillable="true" ma:displayName="Taxonomy Catch All Column" ma:hidden="true" ma:list="{a1512fa4-9542-47a2-a336-5f967e5143c7}" ma:internalName="TaxCatchAll" ma:showField="CatchAllData" ma:web="ff7022f0-7135-4745-88ac-b0711da4c21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aa2aacec-9352-4d97-80ca-94620611eeb8"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Oznake slika" ma:readOnly="false" ma:fieldId="{5cf76f15-5ced-4ddc-b409-7134ff3c332f}" ma:taxonomyMulti="true" ma:sspId="07df2a4b-b34d-4712-a22d-0b79bf142cd5"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Vrsta sadržaja"/>
        <xsd:element ref="dc:title" minOccurs="0" maxOccurs="1" ma:index="4" ma:displayName="Naslov"/>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ff7022f0-7135-4745-88ac-b0711da4c21f" xsi:nil="true"/>
    <lcf76f155ced4ddcb4097134ff3c332f xmlns="aa2aacec-9352-4d97-80ca-94620611eeb8">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5F350E80-6D48-4521-99F8-8F85F63FD319}"/>
</file>

<file path=customXml/itemProps3.xml><?xml version="1.0" encoding="utf-8"?>
<ds:datastoreItem xmlns:ds="http://schemas.openxmlformats.org/officeDocument/2006/customXml" ds:itemID="{81DF4A76-605D-40F1-9D34-630BCD81426F}">
  <ds:schemaRefs>
    <ds:schemaRef ds:uri="http://schemas.microsoft.com/office/infopath/2007/PartnerControls"/>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www.w3.org/XML/1998/namespace"/>
    <ds:schemaRef ds:uri="http://purl.org/dc/elements/1.1/"/>
    <ds:schemaRef ds:uri="2090b57c-2e4d-4ed9-b313-510fc704fe75"/>
    <ds:schemaRef ds:uri="http://purl.org/dc/dcmitype/"/>
    <ds:schemaRef ds:uri="ff7022f0-7135-4745-88ac-b0711da4c21f"/>
    <ds:schemaRef ds:uri="aa2aacec-9352-4d97-80ca-94620611eeb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General data</vt:lpstr>
      <vt:lpstr>Balance sheet</vt:lpstr>
      <vt:lpstr>P&amp;L</vt:lpstr>
      <vt:lpstr>CF_I</vt:lpstr>
      <vt:lpstr>CF_D</vt:lpstr>
      <vt:lpstr>SOCE</vt:lpstr>
      <vt:lpstr>Notes</vt:lpstr>
      <vt:lpstr>'Balance sheet'!Print_Area</vt:lpstr>
      <vt:lpstr>CF_D!Print_Area</vt:lpstr>
      <vt:lpstr>CF_I!Print_Area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Klara Kolarić</cp:lastModifiedBy>
  <cp:lastPrinted>2025-04-28T07:52:50Z</cp:lastPrinted>
  <dcterms:created xsi:type="dcterms:W3CDTF">2008-10-17T11:51:54Z</dcterms:created>
  <dcterms:modified xsi:type="dcterms:W3CDTF">2025-04-29T08:41:48Z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0x0101004FCA013944B7EE40A95B1C8C541A93BE</vt:lpwstr>
  </property>
  <property fmtid="{D5CDD505-2E9C-101B-9397-08002B2CF9AE}" pid="3" name="MediaServiceImageTags">
    <vt:lpwstr/>
  </property>
</Properties>
</file>